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admin\Desktop\web stranica\financije\financijski planovi\"/>
    </mc:Choice>
  </mc:AlternateContent>
  <xr:revisionPtr revIDLastSave="0" documentId="8_{185EA835-FA40-4458-B59F-D7D9661BFB03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Print_Area" localSheetId="1">' Račun prihoda i rashoda'!$A$1:$I$146</definedName>
    <definedName name="_xlnm.Print_Area" localSheetId="0">SAŽETAK!$A$1:$O$45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1" i="7" l="1"/>
  <c r="I140" i="7" s="1"/>
  <c r="I139" i="7" s="1"/>
  <c r="H141" i="7"/>
  <c r="H140" i="7" s="1"/>
  <c r="H139" i="7" s="1"/>
  <c r="G142" i="7"/>
  <c r="G141" i="7" s="1"/>
  <c r="G140" i="7" s="1"/>
  <c r="F142" i="7"/>
  <c r="E142" i="7"/>
  <c r="G146" i="7"/>
  <c r="F146" i="7"/>
  <c r="E146" i="7"/>
  <c r="G150" i="7"/>
  <c r="F150" i="7"/>
  <c r="E141" i="7" l="1"/>
  <c r="E140" i="7" s="1"/>
  <c r="F141" i="7"/>
  <c r="F140" i="7" s="1"/>
  <c r="G89" i="7"/>
  <c r="G88" i="7" s="1"/>
  <c r="G87" i="7" s="1"/>
  <c r="I88" i="7"/>
  <c r="I87" i="7" s="1"/>
  <c r="H88" i="7"/>
  <c r="H87" i="7" s="1"/>
  <c r="F89" i="7"/>
  <c r="F88" i="7" s="1"/>
  <c r="F87" i="7" s="1"/>
  <c r="E89" i="7"/>
  <c r="E88" i="7" s="1"/>
  <c r="E87" i="7" s="1"/>
  <c r="I159" i="7"/>
  <c r="I158" i="7" s="1"/>
  <c r="I157" i="7" s="1"/>
  <c r="H159" i="7"/>
  <c r="H158" i="7" s="1"/>
  <c r="H157" i="7" s="1"/>
  <c r="G160" i="7"/>
  <c r="G159" i="7" s="1"/>
  <c r="G158" i="7" s="1"/>
  <c r="G157" i="7" s="1"/>
  <c r="F160" i="7"/>
  <c r="F159" i="7" s="1"/>
  <c r="F158" i="7" s="1"/>
  <c r="F157" i="7" s="1"/>
  <c r="E160" i="7"/>
  <c r="E159" i="7" s="1"/>
  <c r="E158" i="7" s="1"/>
  <c r="E157" i="7" s="1"/>
  <c r="I101" i="7"/>
  <c r="H101" i="7"/>
  <c r="G102" i="7"/>
  <c r="G101" i="7" s="1"/>
  <c r="G100" i="7" s="1"/>
  <c r="F102" i="7"/>
  <c r="F101" i="7" s="1"/>
  <c r="F100" i="7" s="1"/>
  <c r="E102" i="7"/>
  <c r="E101" i="7" s="1"/>
  <c r="E100" i="7" s="1"/>
  <c r="E98" i="7"/>
  <c r="I149" i="7"/>
  <c r="H149" i="7"/>
  <c r="E150" i="7"/>
  <c r="G154" i="7"/>
  <c r="G149" i="7" s="1"/>
  <c r="G148" i="7" s="1"/>
  <c r="G139" i="7" s="1"/>
  <c r="F154" i="7"/>
  <c r="F149" i="7" s="1"/>
  <c r="F148" i="7" s="1"/>
  <c r="F139" i="7" s="1"/>
  <c r="E154" i="7"/>
  <c r="I131" i="7"/>
  <c r="I130" i="7" s="1"/>
  <c r="H131" i="7"/>
  <c r="H130" i="7" s="1"/>
  <c r="G132" i="7"/>
  <c r="F132" i="7"/>
  <c r="E132" i="7"/>
  <c r="G136" i="7"/>
  <c r="F136" i="7"/>
  <c r="E136" i="7"/>
  <c r="I123" i="7"/>
  <c r="I122" i="7" s="1"/>
  <c r="H123" i="7"/>
  <c r="H122" i="7" s="1"/>
  <c r="H121" i="7" s="1"/>
  <c r="G124" i="7"/>
  <c r="F124" i="7"/>
  <c r="E124" i="7"/>
  <c r="G128" i="7"/>
  <c r="F128" i="7"/>
  <c r="E128" i="7"/>
  <c r="I119" i="7"/>
  <c r="H119" i="7"/>
  <c r="G119" i="7"/>
  <c r="F119" i="7"/>
  <c r="I115" i="7"/>
  <c r="I114" i="7" s="1"/>
  <c r="I113" i="7" s="1"/>
  <c r="H115" i="7"/>
  <c r="H114" i="7" s="1"/>
  <c r="H113" i="7" s="1"/>
  <c r="G115" i="7"/>
  <c r="G114" i="7" s="1"/>
  <c r="G113" i="7" s="1"/>
  <c r="F115" i="7"/>
  <c r="E115" i="7"/>
  <c r="E119" i="7"/>
  <c r="I108" i="7"/>
  <c r="H108" i="7"/>
  <c r="G108" i="7"/>
  <c r="F108" i="7"/>
  <c r="F107" i="7" s="1"/>
  <c r="F106" i="7" s="1"/>
  <c r="E108" i="7"/>
  <c r="I111" i="7"/>
  <c r="H111" i="7"/>
  <c r="G111" i="7"/>
  <c r="F111" i="7"/>
  <c r="E111" i="7"/>
  <c r="I93" i="7"/>
  <c r="I92" i="7" s="1"/>
  <c r="H93" i="7"/>
  <c r="H92" i="7" s="1"/>
  <c r="H91" i="7" s="1"/>
  <c r="G94" i="7"/>
  <c r="G93" i="7" s="1"/>
  <c r="G92" i="7" s="1"/>
  <c r="F94" i="7"/>
  <c r="F93" i="7" s="1"/>
  <c r="F92" i="7" s="1"/>
  <c r="E94" i="7"/>
  <c r="E93" i="7" s="1"/>
  <c r="E92" i="7" s="1"/>
  <c r="I96" i="7"/>
  <c r="H96" i="7"/>
  <c r="G98" i="7"/>
  <c r="G97" i="7" s="1"/>
  <c r="G96" i="7" s="1"/>
  <c r="F98" i="7"/>
  <c r="F97" i="7" s="1"/>
  <c r="F96" i="7" s="1"/>
  <c r="E97" i="7"/>
  <c r="E96" i="7" s="1"/>
  <c r="I40" i="7"/>
  <c r="I39" i="7" s="1"/>
  <c r="H40" i="7"/>
  <c r="H39" i="7" s="1"/>
  <c r="I81" i="7"/>
  <c r="I80" i="7" s="1"/>
  <c r="H81" i="7"/>
  <c r="H80" i="7" s="1"/>
  <c r="G82" i="7"/>
  <c r="G81" i="7" s="1"/>
  <c r="G80" i="7" s="1"/>
  <c r="F82" i="7"/>
  <c r="F81" i="7" s="1"/>
  <c r="F80" i="7" s="1"/>
  <c r="E82" i="7"/>
  <c r="E81" i="7" s="1"/>
  <c r="E80" i="7" s="1"/>
  <c r="I77" i="7"/>
  <c r="I76" i="7" s="1"/>
  <c r="H77" i="7"/>
  <c r="H76" i="7" s="1"/>
  <c r="G78" i="7"/>
  <c r="G77" i="7" s="1"/>
  <c r="G76" i="7" s="1"/>
  <c r="F78" i="7"/>
  <c r="F77" i="7" s="1"/>
  <c r="F76" i="7" s="1"/>
  <c r="E78" i="7"/>
  <c r="E77" i="7" s="1"/>
  <c r="E76" i="7" s="1"/>
  <c r="G72" i="7"/>
  <c r="G71" i="7" s="1"/>
  <c r="G70" i="7" s="1"/>
  <c r="F72" i="7"/>
  <c r="F71" i="7" s="1"/>
  <c r="F70" i="7" s="1"/>
  <c r="E72" i="7"/>
  <c r="E71" i="7" s="1"/>
  <c r="E70" i="7" s="1"/>
  <c r="G68" i="7"/>
  <c r="F68" i="7"/>
  <c r="E68" i="7"/>
  <c r="G60" i="7"/>
  <c r="F60" i="7"/>
  <c r="E60" i="7"/>
  <c r="G53" i="7"/>
  <c r="F53" i="7"/>
  <c r="E53" i="7"/>
  <c r="I45" i="7"/>
  <c r="I44" i="7" s="1"/>
  <c r="I43" i="7" s="1"/>
  <c r="H45" i="7"/>
  <c r="H44" i="7" s="1"/>
  <c r="H43" i="7" s="1"/>
  <c r="H57" i="7" l="1"/>
  <c r="G107" i="7"/>
  <c r="G106" i="7" s="1"/>
  <c r="I57" i="7"/>
  <c r="F114" i="7"/>
  <c r="F113" i="7" s="1"/>
  <c r="H107" i="7"/>
  <c r="H106" i="7" s="1"/>
  <c r="E123" i="7"/>
  <c r="E122" i="7" s="1"/>
  <c r="E121" i="7" s="1"/>
  <c r="E149" i="7"/>
  <c r="E148" i="7" s="1"/>
  <c r="E139" i="7" s="1"/>
  <c r="G59" i="7"/>
  <c r="G58" i="7" s="1"/>
  <c r="G57" i="7" s="1"/>
  <c r="I91" i="7"/>
  <c r="F59" i="7"/>
  <c r="F58" i="7" s="1"/>
  <c r="F57" i="7" s="1"/>
  <c r="G123" i="7"/>
  <c r="G122" i="7" s="1"/>
  <c r="E91" i="7"/>
  <c r="E107" i="7"/>
  <c r="E106" i="7" s="1"/>
  <c r="I107" i="7"/>
  <c r="I106" i="7" s="1"/>
  <c r="I105" i="7" s="1"/>
  <c r="F123" i="7"/>
  <c r="F122" i="7" s="1"/>
  <c r="I121" i="7"/>
  <c r="E131" i="7"/>
  <c r="E130" i="7" s="1"/>
  <c r="F91" i="7"/>
  <c r="F131" i="7"/>
  <c r="F130" i="7" s="1"/>
  <c r="G91" i="7"/>
  <c r="E114" i="7"/>
  <c r="E113" i="7" s="1"/>
  <c r="E105" i="7"/>
  <c r="G105" i="7"/>
  <c r="H105" i="7"/>
  <c r="F105" i="7"/>
  <c r="E59" i="7"/>
  <c r="E58" i="7" s="1"/>
  <c r="E57" i="7" s="1"/>
  <c r="H56" i="7"/>
  <c r="G131" i="7"/>
  <c r="G130" i="7" s="1"/>
  <c r="G46" i="7"/>
  <c r="G45" i="7" s="1"/>
  <c r="G44" i="7" s="1"/>
  <c r="G43" i="7" s="1"/>
  <c r="F46" i="7"/>
  <c r="F45" i="7" s="1"/>
  <c r="F44" i="7" s="1"/>
  <c r="F43" i="7" s="1"/>
  <c r="E46" i="7"/>
  <c r="E45" i="7" s="1"/>
  <c r="E44" i="7" s="1"/>
  <c r="E43" i="7" s="1"/>
  <c r="I37" i="7"/>
  <c r="H37" i="7"/>
  <c r="I7" i="7"/>
  <c r="H7" i="7"/>
  <c r="H6" i="7" s="1"/>
  <c r="H162" i="7" s="1"/>
  <c r="G121" i="7" l="1"/>
  <c r="G104" i="7" s="1"/>
  <c r="E104" i="7"/>
  <c r="F121" i="7"/>
  <c r="F104" i="7" s="1"/>
  <c r="E56" i="7"/>
  <c r="F56" i="7"/>
  <c r="I56" i="7"/>
  <c r="G56" i="7"/>
  <c r="I6" i="7"/>
  <c r="G40" i="7"/>
  <c r="G39" i="7" s="1"/>
  <c r="G38" i="7" s="1"/>
  <c r="G37" i="7" s="1"/>
  <c r="F40" i="7"/>
  <c r="F39" i="7" s="1"/>
  <c r="F38" i="7" s="1"/>
  <c r="F37" i="7" s="1"/>
  <c r="E40" i="7"/>
  <c r="E39" i="7" s="1"/>
  <c r="E38" i="7" s="1"/>
  <c r="E37" i="7" s="1"/>
  <c r="I162" i="7" l="1"/>
  <c r="G35" i="7"/>
  <c r="F35" i="7"/>
  <c r="E35" i="7"/>
  <c r="G33" i="7"/>
  <c r="F33" i="7"/>
  <c r="E33" i="7"/>
  <c r="G10" i="7"/>
  <c r="F10" i="7"/>
  <c r="E10" i="7"/>
  <c r="G98" i="3"/>
  <c r="F98" i="3"/>
  <c r="E98" i="3"/>
  <c r="G100" i="3"/>
  <c r="F100" i="3"/>
  <c r="E100" i="3"/>
  <c r="I34" i="3"/>
  <c r="H34" i="3"/>
  <c r="F9" i="7" l="1"/>
  <c r="F8" i="7" s="1"/>
  <c r="F7" i="7" s="1"/>
  <c r="F6" i="7" s="1"/>
  <c r="F162" i="7" s="1"/>
  <c r="G9" i="7"/>
  <c r="G8" i="7" s="1"/>
  <c r="G7" i="7" s="1"/>
  <c r="G6" i="7" s="1"/>
  <c r="G162" i="7" s="1"/>
  <c r="E9" i="7"/>
  <c r="E8" i="7" s="1"/>
  <c r="E7" i="7" s="1"/>
  <c r="E6" i="7" s="1"/>
  <c r="E162" i="7" s="1"/>
  <c r="I126" i="3"/>
  <c r="H126" i="3"/>
  <c r="G126" i="3"/>
  <c r="F126" i="3"/>
  <c r="E126" i="3"/>
  <c r="G34" i="3"/>
  <c r="G109" i="3"/>
  <c r="F109" i="3"/>
  <c r="E109" i="3"/>
  <c r="I119" i="3" l="1"/>
  <c r="H119" i="3"/>
  <c r="G119" i="3"/>
  <c r="F119" i="3"/>
  <c r="E119" i="3"/>
  <c r="E32" i="3"/>
  <c r="I14" i="3"/>
  <c r="H14" i="3"/>
  <c r="G14" i="3"/>
  <c r="E14" i="3"/>
  <c r="I16" i="3"/>
  <c r="H16" i="3"/>
  <c r="G16" i="3"/>
  <c r="E16" i="3"/>
  <c r="I19" i="3"/>
  <c r="H19" i="3"/>
  <c r="G19" i="3"/>
  <c r="G17" i="3" s="1"/>
  <c r="E19" i="3"/>
  <c r="E17" i="3" s="1"/>
  <c r="I23" i="3"/>
  <c r="H23" i="3"/>
  <c r="G23" i="3"/>
  <c r="E23" i="3"/>
  <c r="I26" i="3"/>
  <c r="H26" i="3"/>
  <c r="G26" i="3"/>
  <c r="E26" i="3"/>
  <c r="I30" i="3"/>
  <c r="H30" i="3"/>
  <c r="G30" i="3"/>
  <c r="E30" i="3"/>
  <c r="I32" i="3"/>
  <c r="H32" i="3"/>
  <c r="G32" i="3"/>
  <c r="F16" i="3"/>
  <c r="F14" i="3"/>
  <c r="F19" i="3"/>
  <c r="F17" i="3" s="1"/>
  <c r="F23" i="3"/>
  <c r="F26" i="3"/>
  <c r="F30" i="3"/>
  <c r="F32" i="3"/>
  <c r="I130" i="3"/>
  <c r="H130" i="3"/>
  <c r="G130" i="3"/>
  <c r="F130" i="3"/>
  <c r="E130" i="3"/>
  <c r="I128" i="3"/>
  <c r="H128" i="3"/>
  <c r="G128" i="3"/>
  <c r="F128" i="3"/>
  <c r="E128" i="3"/>
  <c r="I124" i="3"/>
  <c r="H124" i="3"/>
  <c r="G124" i="3"/>
  <c r="F124" i="3"/>
  <c r="F121" i="3" s="1"/>
  <c r="E124" i="3"/>
  <c r="E121" i="3" s="1"/>
  <c r="I117" i="3"/>
  <c r="H117" i="3"/>
  <c r="G117" i="3"/>
  <c r="F117" i="3"/>
  <c r="F115" i="3" s="1"/>
  <c r="E117" i="3"/>
  <c r="E115" i="3" s="1"/>
  <c r="I114" i="3"/>
  <c r="H114" i="3"/>
  <c r="G114" i="3"/>
  <c r="F114" i="3"/>
  <c r="I112" i="3"/>
  <c r="H112" i="3"/>
  <c r="G112" i="3"/>
  <c r="F112" i="3"/>
  <c r="E112" i="3"/>
  <c r="E114" i="3"/>
  <c r="I69" i="3"/>
  <c r="H69" i="3"/>
  <c r="G69" i="3"/>
  <c r="F69" i="3"/>
  <c r="E69" i="3"/>
  <c r="I92" i="3"/>
  <c r="H92" i="3"/>
  <c r="G92" i="3"/>
  <c r="F92" i="3"/>
  <c r="E92" i="3"/>
  <c r="I94" i="3"/>
  <c r="H94" i="3"/>
  <c r="G94" i="3"/>
  <c r="F94" i="3"/>
  <c r="E94" i="3"/>
  <c r="I100" i="3"/>
  <c r="H100" i="3"/>
  <c r="I105" i="3"/>
  <c r="H105" i="3"/>
  <c r="G105" i="3"/>
  <c r="F105" i="3"/>
  <c r="E105" i="3"/>
  <c r="I109" i="3"/>
  <c r="H109" i="3"/>
  <c r="I59" i="3"/>
  <c r="H59" i="3"/>
  <c r="G59" i="3"/>
  <c r="F59" i="3"/>
  <c r="I55" i="3"/>
  <c r="H55" i="3"/>
  <c r="G55" i="3"/>
  <c r="F55" i="3"/>
  <c r="I51" i="3"/>
  <c r="H51" i="3"/>
  <c r="G51" i="3"/>
  <c r="F51" i="3"/>
  <c r="E59" i="3"/>
  <c r="E55" i="3"/>
  <c r="E51" i="3"/>
  <c r="E34" i="3"/>
  <c r="F34" i="3"/>
  <c r="G110" i="3" l="1"/>
  <c r="G44" i="3"/>
  <c r="F60" i="3"/>
  <c r="G60" i="3"/>
  <c r="G121" i="3"/>
  <c r="G120" i="3" s="1"/>
  <c r="E60" i="3"/>
  <c r="F120" i="3"/>
  <c r="F20" i="3"/>
  <c r="G27" i="3"/>
  <c r="E20" i="3"/>
  <c r="E11" i="3"/>
  <c r="E120" i="3"/>
  <c r="F27" i="3"/>
  <c r="F11" i="3"/>
  <c r="G115" i="3"/>
  <c r="G11" i="3"/>
  <c r="G20" i="3"/>
  <c r="H10" i="3"/>
  <c r="I10" i="3"/>
  <c r="E27" i="3"/>
  <c r="E110" i="3"/>
  <c r="F110" i="3"/>
  <c r="F44" i="3"/>
  <c r="E44" i="3"/>
  <c r="H115" i="3" l="1"/>
  <c r="H43" i="3" s="1"/>
  <c r="H131" i="3" s="1"/>
  <c r="I115" i="3"/>
  <c r="I43" i="3" s="1"/>
  <c r="I131" i="3" s="1"/>
  <c r="G43" i="3"/>
  <c r="G131" i="3" s="1"/>
  <c r="F10" i="3"/>
  <c r="E10" i="3"/>
  <c r="G10" i="3"/>
  <c r="E43" i="3"/>
  <c r="E131" i="3" s="1"/>
  <c r="F43" i="3"/>
  <c r="F131" i="3" s="1"/>
  <c r="H33" i="3" l="1"/>
  <c r="H38" i="3" s="1"/>
  <c r="I33" i="3"/>
  <c r="I38" i="3" s="1"/>
  <c r="G33" i="3"/>
  <c r="G38" i="3" s="1"/>
  <c r="E33" i="3"/>
  <c r="E38" i="3" s="1"/>
  <c r="F33" i="3"/>
  <c r="F38" i="3" s="1"/>
</calcChain>
</file>

<file path=xl/sharedStrings.xml><?xml version="1.0" encoding="utf-8"?>
<sst xmlns="http://schemas.openxmlformats.org/spreadsheetml/2006/main" count="430" uniqueCount="170">
  <si>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</si>
  <si>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</si>
  <si>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</si>
  <si>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</si>
  <si>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</si>
  <si>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</si>
  <si>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</si>
  <si>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</si>
  <si>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</si>
  <si>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</si>
  <si>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</si>
  <si>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</si>
  <si>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</si>
  <si>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</si>
  <si>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</si>
  <si>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</si>
  <si>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</si>
  <si>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</si>
  <si>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</si>
  <si>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</si>
  <si>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</si>
  <si>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</si>
  <si>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</si>
  <si>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</si>
  <si>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</si>
  <si>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</si>
  <si>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</si>
  <si>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</si>
  <si>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</si>
  <si>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</si>
  <si>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</si>
  <si>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</si>
  <si>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</si>
  <si>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</si>
  <si>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</si>
  <si>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</si>
  <si>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</si>
  <si>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</si>
  <si>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</si>
  <si>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</si>
  <si>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</si>
  <si>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</si>
  <si>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</si>
  <si>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</si>
  <si>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</si>
  <si>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</si>
  <si>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</si>
  <si>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</si>
  <si>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</si>
  <si>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</si>
  <si>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</si>
  <si>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</si>
  <si>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</si>
  <si>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</si>
  <si>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</si>
  <si>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</si>
  <si>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</si>
  <si>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</si>
  <si>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>Skupina/odjeljak</t>
  </si>
  <si>
    <t>Tekuće pomoći proračunskim korisnicima iz proračuna koji im nije nadležan</t>
  </si>
  <si>
    <t>Kapitalne pomoći proračunskim korisnicima iz proračuna koji im nije nadležan</t>
  </si>
  <si>
    <t>Tekući prijenosi između proračunskih korisnika istog proračuna temeljem prijenosa EU sredstava</t>
  </si>
  <si>
    <t xml:space="preserve">Pomoći iz inozemstva </t>
  </si>
  <si>
    <t>Prihodi od upravnih i adm.pristojbi,pristojbi po posebnim propisima i naknada</t>
  </si>
  <si>
    <t>Ostali nespomenuti prihodi</t>
  </si>
  <si>
    <t>Prihodi za posebne namjene</t>
  </si>
  <si>
    <t>Prihodi od prodaje proizvoda i robe te pruženih usluga i prihodi od donacija</t>
  </si>
  <si>
    <t>Prihodi od prodaje proizvoda i robe</t>
  </si>
  <si>
    <t>Prihodi od pruženih usluga</t>
  </si>
  <si>
    <t>Tekuće donacije</t>
  </si>
  <si>
    <t>Kapitalne donacije</t>
  </si>
  <si>
    <t>Prihodi iz nadležnog proračuna za financiranje rashoda poslovanja</t>
  </si>
  <si>
    <t>Prihodi iz nadležnog proračuna za financiranje rashoda za nabavu nefinancijske imovine</t>
  </si>
  <si>
    <t>Plaće za redovni rad</t>
  </si>
  <si>
    <t>Plaće za prekovremeni rad</t>
  </si>
  <si>
    <t>Plaća za posebne uvjete rada</t>
  </si>
  <si>
    <t>Ostali rashodi za zaposlene</t>
  </si>
  <si>
    <t>Doprinosi za obvezno zdravstveno osig.</t>
  </si>
  <si>
    <t>Doprinosi za obvezno osig.u sl.nezap.</t>
  </si>
  <si>
    <t>Službena putovanja</t>
  </si>
  <si>
    <t>Naknade za prijevoz, rad na ter. i od.ži.</t>
  </si>
  <si>
    <t>Uredski materijal i ostali mater.rash.</t>
  </si>
  <si>
    <t>Materijal i sirovina</t>
  </si>
  <si>
    <t>Zdravstvene i veterinarske usluge</t>
  </si>
  <si>
    <t>Pristojbe i naknade</t>
  </si>
  <si>
    <t>Troškovi sudskih postupaka</t>
  </si>
  <si>
    <t>Ostali nespomenuti rashodi poslovanja</t>
  </si>
  <si>
    <t>Stručno usavršavanje zaposlenika</t>
  </si>
  <si>
    <t>Energija</t>
  </si>
  <si>
    <t>Materijal i dijelovi za tek.i inv.održav.</t>
  </si>
  <si>
    <t>Sitni inventar i auto gume</t>
  </si>
  <si>
    <t>Službena, radna i zaštitna odjeća</t>
  </si>
  <si>
    <t>Usluge telefona,pošte i prijevoza</t>
  </si>
  <si>
    <t>Usluge tekućeg i invest.održavanja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</si>
  <si>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</si>
  <si>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</si>
  <si>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</si>
  <si>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</si>
  <si>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</si>
  <si>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</si>
  <si>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</si>
  <si>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</si>
  <si>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</si>
  <si>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Financijski rashodi</t>
  </si>
  <si>
    <t>Zatezne kamate</t>
  </si>
  <si>
    <t>Knjige</t>
  </si>
  <si>
    <t>Bankarske usluge i usluge platnog prometa</t>
  </si>
  <si>
    <t>Naknade građanima i kućanstvima</t>
  </si>
  <si>
    <t>Naknade građ.i kućanst.u naravi (suf.cijene prijevoza)</t>
  </si>
  <si>
    <t>UKUPNO PRIHODI</t>
  </si>
  <si>
    <t>Rezultat poslovanja</t>
  </si>
  <si>
    <t>Višak prihoda</t>
  </si>
  <si>
    <t>Manjak prihoda</t>
  </si>
  <si>
    <t>UKUPNI PRIHODI S UKLJUČENIM VIŠKOM IZ PRETHODNIH GODINA</t>
  </si>
  <si>
    <t>Fond poravnanja i dodatni udio u porezu na dohodak</t>
  </si>
  <si>
    <t>Pomoći-korisnici</t>
  </si>
  <si>
    <t>Donacije-korisnici</t>
  </si>
  <si>
    <t>Pomoći iz inozemstva</t>
  </si>
  <si>
    <t>Predfinanciranje</t>
  </si>
  <si>
    <t>Oprema za održavanje i zaštitu</t>
  </si>
  <si>
    <t>Uređaji, strojevi i oprema za ostale namjene</t>
  </si>
  <si>
    <t>Instrumenti, uređaji i strojevi</t>
  </si>
  <si>
    <t>UKUPNO RASHODI</t>
  </si>
  <si>
    <t>09 Obrazovanje</t>
  </si>
  <si>
    <t>091 Predškolsko i osnovno obrazovanje</t>
  </si>
  <si>
    <t>0912 Osnovno obrazovanje</t>
  </si>
  <si>
    <t>096 Dodatne usluge u obrazovanju</t>
  </si>
  <si>
    <t>REKAPITULACIJA</t>
  </si>
  <si>
    <t>Ukupni prihodi</t>
  </si>
  <si>
    <t>Ukupni rashodi</t>
  </si>
  <si>
    <t>Višak prihoda prenesen iz prethodnog razdoblja</t>
  </si>
  <si>
    <t>Ukupno</t>
  </si>
  <si>
    <t>Materijal i sirovine</t>
  </si>
  <si>
    <t>KN</t>
  </si>
  <si>
    <t>EUR</t>
  </si>
  <si>
    <t>Prihodi za posebne namjene-višak</t>
  </si>
  <si>
    <t>Vlastiti prihodi-višak</t>
  </si>
  <si>
    <t>PROGRAM 3050</t>
  </si>
  <si>
    <t>OSNOVNO ŠKOLSTVO STANDARD</t>
  </si>
  <si>
    <t>Aktivnost A3050-01</t>
  </si>
  <si>
    <t>Osiguranje uvjeta rada OŠ - minimalni standard</t>
  </si>
  <si>
    <t>Aktivnost K3050-02</t>
  </si>
  <si>
    <t>Kapitalni izdaci iz decentralizacije</t>
  </si>
  <si>
    <t>Aktivnost A3050-04</t>
  </si>
  <si>
    <t>Odgojno obrazovno, administrativno i tehničko osoblje</t>
  </si>
  <si>
    <t>PROGRAM 3060</t>
  </si>
  <si>
    <t>OSNOVNO ŠKOLSTVO IZNAD STANDARDA</t>
  </si>
  <si>
    <t>Aktivnost 3060-01</t>
  </si>
  <si>
    <t>Djelatnost osnovnih škola iznad standarda</t>
  </si>
  <si>
    <t>Aktivnost 3060-02</t>
  </si>
  <si>
    <t>Kapitalni izdaci iznad standarda</t>
  </si>
  <si>
    <t>PROGRAM 3070</t>
  </si>
  <si>
    <t>RAZVOJNI I OSTALI PROJEKTI I PROGRAMI</t>
  </si>
  <si>
    <t>Aktivnost 3070-03</t>
  </si>
  <si>
    <t>Pomoćnici u nastavi</t>
  </si>
  <si>
    <t>Naknade za prijevoz, rad na ter. i odvojeni život</t>
  </si>
  <si>
    <t>Aktivnost 3070-11</t>
  </si>
  <si>
    <t>"Obrazovanje jednakih mogućnosti II"</t>
  </si>
  <si>
    <t>Aktivnost 3070-12</t>
  </si>
  <si>
    <t>"Obrazovanje jednakih mogućnosti III"</t>
  </si>
  <si>
    <t>Aktivnost 3070-13</t>
  </si>
  <si>
    <t>"Obrok za sve 3"</t>
  </si>
  <si>
    <t>SVEUKUPNO:</t>
  </si>
  <si>
    <t>FINANCIJSKI PLAN OSNOVNE ŠKOLE LUKE PERKOVIĆA BRINJE 
ZA 2023. I PROJEKCIJA ZA 2024. I 2025. GODINU</t>
  </si>
  <si>
    <t>Projekcija za 2024.
za 2024.</t>
  </si>
  <si>
    <t>Projekcija za 2025.
za 2024.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</si>
  <si>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10"/>
        <color indexed="8"/>
        <rFont val="Arial"/>
        <family val="2"/>
        <charset val="238"/>
      </rPr>
      <t>u kunama i u eurima</t>
    </r>
    <r>
      <rPr>
        <b/>
        <i/>
        <sz val="10"/>
        <color indexed="8"/>
        <rFont val="Arial"/>
        <family val="2"/>
        <charset val="238"/>
      </rPr>
      <t>.</t>
    </r>
  </si>
  <si>
    <t>Ravnateljica:</t>
  </si>
  <si>
    <t xml:space="preserve">                  Ivana Rajković, mag.prim.educ.</t>
  </si>
  <si>
    <t>U Brinju, 28.12.2022.god.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</si>
</sst>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0_-;\-* #,##0.000_-;_-* &quot;-&quot;??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u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i/>
      <sz val="16"/>
      <color indexed="8"/>
      <name val="Arial"/>
      <family val="2"/>
      <charset val="238"/>
    </font>
    <font>
      <b/>
      <i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0" fillId="4" borderId="3" xfId="0" applyNumberFormat="1" applyFont="1" applyFill="1" applyBorder="1" applyAlignment="1" applyProtection="1">
      <alignment horizontal="center" vertical="center" wrapText="1"/>
    </xf>
    <xf numFmtId="0" fontId="20" fillId="4" borderId="4" xfId="0" applyNumberFormat="1" applyFont="1" applyFill="1" applyBorder="1" applyAlignment="1" applyProtection="1">
      <alignment horizontal="center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21" fillId="2" borderId="4" xfId="0" applyNumberFormat="1" applyFont="1" applyFill="1" applyBorder="1" applyAlignment="1">
      <alignment horizontal="right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4" fontId="21" fillId="2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center" vertical="center"/>
    </xf>
    <xf numFmtId="0" fontId="23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24" fillId="2" borderId="3" xfId="0" applyNumberFormat="1" applyFont="1" applyFill="1" applyBorder="1" applyAlignment="1" applyProtection="1">
      <alignment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2" fillId="0" borderId="0" xfId="0" applyFont="1"/>
    <xf numFmtId="0" fontId="21" fillId="0" borderId="3" xfId="0" applyNumberFormat="1" applyFont="1" applyFill="1" applyBorder="1" applyAlignment="1" applyProtection="1">
      <alignment horizontal="center"/>
    </xf>
    <xf numFmtId="0" fontId="21" fillId="0" borderId="3" xfId="0" applyNumberFormat="1" applyFont="1" applyFill="1" applyBorder="1" applyAlignment="1" applyProtection="1">
      <alignment wrapText="1"/>
    </xf>
    <xf numFmtId="0" fontId="20" fillId="0" borderId="3" xfId="0" applyNumberFormat="1" applyFont="1" applyFill="1" applyBorder="1" applyAlignment="1" applyProtection="1">
      <alignment wrapText="1"/>
    </xf>
    <xf numFmtId="0" fontId="20" fillId="0" borderId="3" xfId="0" applyNumberFormat="1" applyFont="1" applyFill="1" applyBorder="1" applyAlignment="1" applyProtection="1">
      <alignment horizontal="left"/>
    </xf>
    <xf numFmtId="0" fontId="22" fillId="0" borderId="3" xfId="0" applyFont="1" applyBorder="1"/>
    <xf numFmtId="0" fontId="26" fillId="0" borderId="3" xfId="0" applyFont="1" applyBorder="1"/>
    <xf numFmtId="164" fontId="26" fillId="0" borderId="3" xfId="1" applyFont="1" applyBorder="1"/>
    <xf numFmtId="165" fontId="26" fillId="0" borderId="3" xfId="1" applyNumberFormat="1" applyFont="1" applyBorder="1"/>
    <xf numFmtId="0" fontId="26" fillId="0" borderId="3" xfId="0" applyFont="1" applyBorder="1" applyAlignment="1">
      <alignment wrapText="1"/>
    </xf>
    <xf numFmtId="164" fontId="7" fillId="3" borderId="3" xfId="1" applyFont="1" applyFill="1" applyBorder="1" applyAlignment="1" applyProtection="1">
      <alignment vertical="center"/>
    </xf>
    <xf numFmtId="4" fontId="5" fillId="3" borderId="3" xfId="0" applyNumberFormat="1" applyFont="1" applyFill="1" applyBorder="1" applyAlignment="1">
      <alignment horizontal="right"/>
    </xf>
    <xf numFmtId="164" fontId="7" fillId="0" borderId="3" xfId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>
      <alignment horizontal="right"/>
    </xf>
    <xf numFmtId="164" fontId="7" fillId="0" borderId="3" xfId="1" applyFont="1" applyFill="1" applyBorder="1" applyAlignment="1" applyProtection="1">
      <alignment vertical="center" wrapText="1"/>
    </xf>
    <xf numFmtId="4" fontId="5" fillId="0" borderId="3" xfId="0" applyNumberFormat="1" applyFont="1" applyBorder="1" applyAlignment="1">
      <alignment horizontal="right"/>
    </xf>
    <xf numFmtId="164" fontId="7" fillId="3" borderId="3" xfId="1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 applyProtection="1">
      <alignment horizontal="right" wrapText="1"/>
    </xf>
    <xf numFmtId="0" fontId="7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5" fillId="0" borderId="3" xfId="0" quotePrefix="1" applyNumberFormat="1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3" fontId="5" fillId="0" borderId="3" xfId="0" applyNumberFormat="1" applyFont="1" applyBorder="1" applyAlignment="1">
      <alignment horizontal="right"/>
    </xf>
    <xf numFmtId="0" fontId="8" fillId="0" borderId="3" xfId="0" applyNumberFormat="1" applyFont="1" applyFill="1" applyBorder="1" applyAlignment="1" applyProtection="1">
      <alignment vertical="center" wrapText="1"/>
    </xf>
    <xf numFmtId="0" fontId="5" fillId="4" borderId="3" xfId="0" applyNumberFormat="1" applyFont="1" applyFill="1" applyBorder="1" applyAlignment="1" applyProtection="1">
      <alignment horizontal="right" vertical="center" wrapText="1"/>
    </xf>
    <xf numFmtId="4" fontId="5" fillId="4" borderId="1" xfId="0" quotePrefix="1" applyNumberFormat="1" applyFont="1" applyFill="1" applyBorder="1" applyAlignment="1">
      <alignment horizontal="right"/>
    </xf>
    <xf numFmtId="4" fontId="5" fillId="4" borderId="3" xfId="0" quotePrefix="1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 applyProtection="1">
      <alignment horizontal="right" wrapText="1"/>
    </xf>
    <xf numFmtId="4" fontId="5" fillId="3" borderId="1" xfId="0" quotePrefix="1" applyNumberFormat="1" applyFont="1" applyFill="1" applyBorder="1" applyAlignment="1">
      <alignment horizontal="right"/>
    </xf>
    <xf numFmtId="4" fontId="5" fillId="3" borderId="3" xfId="0" quotePrefix="1" applyNumberFormat="1" applyFont="1" applyFill="1" applyBorder="1" applyAlignment="1">
      <alignment horizontal="right"/>
    </xf>
    <xf numFmtId="0" fontId="14" fillId="0" borderId="0" xfId="0" applyFont="1"/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164" fontId="28" fillId="0" borderId="3" xfId="1" applyFont="1" applyBorder="1" applyAlignment="1">
      <alignment horizontal="right"/>
    </xf>
    <xf numFmtId="164" fontId="28" fillId="0" borderId="0" xfId="1" applyFont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4" fontId="12" fillId="2" borderId="4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 applyProtection="1">
      <alignment horizontal="right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 applyProtection="1">
      <alignment horizontal="right" wrapText="1"/>
    </xf>
    <xf numFmtId="0" fontId="21" fillId="2" borderId="1" xfId="0" applyNumberFormat="1" applyFont="1" applyFill="1" applyBorder="1" applyAlignment="1" applyProtection="1">
      <alignment horizontal="righ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 indent="1"/>
    </xf>
    <xf numFmtId="0" fontId="21" fillId="2" borderId="4" xfId="0" applyNumberFormat="1" applyFont="1" applyFill="1" applyBorder="1" applyAlignment="1" applyProtection="1">
      <alignment horizontal="left" vertical="center" wrapText="1" indent="1"/>
    </xf>
    <xf numFmtId="3" fontId="21" fillId="2" borderId="3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 applyProtection="1">
      <alignment horizontal="right" wrapText="1"/>
    </xf>
    <xf numFmtId="0" fontId="21" fillId="2" borderId="6" xfId="0" applyNumberFormat="1" applyFont="1" applyFill="1" applyBorder="1" applyAlignment="1" applyProtection="1">
      <alignment horizontal="right" vertical="center" wrapText="1"/>
    </xf>
    <xf numFmtId="0" fontId="21" fillId="2" borderId="7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horizontal="left" vertical="center" wrapText="1" indent="1"/>
    </xf>
    <xf numFmtId="0" fontId="21" fillId="0" borderId="6" xfId="0" applyNumberFormat="1" applyFont="1" applyFill="1" applyBorder="1" applyAlignment="1" applyProtection="1">
      <alignment horizontal="right"/>
    </xf>
    <xf numFmtId="0" fontId="20" fillId="2" borderId="5" xfId="0" applyNumberFormat="1" applyFont="1" applyFill="1" applyBorder="1" applyAlignment="1" applyProtection="1">
      <alignment horizontal="left" vertical="center" wrapText="1" indent="1"/>
    </xf>
    <xf numFmtId="3" fontId="20" fillId="2" borderId="3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 applyProtection="1">
      <alignment horizontal="right" wrapText="1"/>
    </xf>
    <xf numFmtId="0" fontId="20" fillId="2" borderId="1" xfId="0" applyNumberFormat="1" applyFont="1" applyFill="1" applyBorder="1" applyAlignment="1" applyProtection="1">
      <alignment horizontal="left" vertical="center" wrapText="1" indent="1"/>
    </xf>
    <xf numFmtId="0" fontId="20" fillId="2" borderId="2" xfId="0" applyNumberFormat="1" applyFont="1" applyFill="1" applyBorder="1" applyAlignment="1" applyProtection="1">
      <alignment horizontal="left" vertical="center" wrapText="1" indent="1"/>
    </xf>
    <xf numFmtId="0" fontId="21" fillId="2" borderId="1" xfId="0" applyNumberFormat="1" applyFont="1" applyFill="1" applyBorder="1" applyAlignment="1" applyProtection="1">
      <alignment vertical="center" wrapText="1"/>
    </xf>
    <xf numFmtId="0" fontId="21" fillId="2" borderId="2" xfId="0" applyNumberFormat="1" applyFont="1" applyFill="1" applyBorder="1" applyAlignment="1" applyProtection="1">
      <alignment vertical="center" wrapTex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right"/>
    </xf>
    <xf numFmtId="0" fontId="30" fillId="2" borderId="1" xfId="0" applyNumberFormat="1" applyFont="1" applyFill="1" applyBorder="1" applyAlignment="1" applyProtection="1">
      <alignment vertical="center" wrapText="1"/>
    </xf>
    <xf numFmtId="0" fontId="30" fillId="2" borderId="2" xfId="0" applyNumberFormat="1" applyFont="1" applyFill="1" applyBorder="1" applyAlignment="1" applyProtection="1">
      <alignment vertical="center" wrapText="1"/>
    </xf>
    <xf numFmtId="0" fontId="30" fillId="2" borderId="4" xfId="0" applyNumberFormat="1" applyFont="1" applyFill="1" applyBorder="1" applyAlignment="1" applyProtection="1">
      <alignment vertical="center" wrapText="1"/>
    </xf>
    <xf numFmtId="0" fontId="30" fillId="2" borderId="1" xfId="0" applyNumberFormat="1" applyFont="1" applyFill="1" applyBorder="1" applyAlignment="1" applyProtection="1">
      <alignment horizontal="right" vertical="center" wrapText="1"/>
    </xf>
    <xf numFmtId="0" fontId="30" fillId="2" borderId="2" xfId="0" applyNumberFormat="1" applyFont="1" applyFill="1" applyBorder="1" applyAlignment="1" applyProtection="1">
      <alignment horizontal="lef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vertical="center" wrapText="1"/>
    </xf>
    <xf numFmtId="0" fontId="20" fillId="2" borderId="2" xfId="0" applyNumberFormat="1" applyFont="1" applyFill="1" applyBorder="1" applyAlignment="1" applyProtection="1">
      <alignment vertical="center" wrapText="1"/>
    </xf>
    <xf numFmtId="4" fontId="20" fillId="2" borderId="4" xfId="0" applyNumberFormat="1" applyFont="1" applyFill="1" applyBorder="1" applyAlignment="1" applyProtection="1">
      <alignment horizontal="right" wrapText="1"/>
    </xf>
    <xf numFmtId="3" fontId="21" fillId="2" borderId="4" xfId="0" applyNumberFormat="1" applyFont="1" applyFill="1" applyBorder="1" applyAlignment="1">
      <alignment horizontal="right"/>
    </xf>
    <xf numFmtId="3" fontId="21" fillId="2" borderId="4" xfId="0" applyNumberFormat="1" applyFont="1" applyFill="1" applyBorder="1" applyAlignment="1" applyProtection="1">
      <alignment horizontal="right" wrapText="1"/>
    </xf>
    <xf numFmtId="0" fontId="20" fillId="0" borderId="4" xfId="0" applyNumberFormat="1" applyFont="1" applyFill="1" applyBorder="1" applyAlignment="1" applyProtection="1">
      <alignment wrapText="1"/>
    </xf>
    <xf numFmtId="0" fontId="21" fillId="0" borderId="4" xfId="0" applyNumberFormat="1" applyFont="1" applyFill="1" applyBorder="1" applyAlignment="1" applyProtection="1">
      <alignment wrapText="1"/>
    </xf>
    <xf numFmtId="4" fontId="21" fillId="2" borderId="3" xfId="0" applyNumberFormat="1" applyFont="1" applyFill="1" applyBorder="1" applyAlignment="1" applyProtection="1">
      <alignment horizontal="right" wrapText="1"/>
    </xf>
    <xf numFmtId="0" fontId="21" fillId="2" borderId="6" xfId="0" applyNumberFormat="1" applyFont="1" applyFill="1" applyBorder="1" applyAlignment="1" applyProtection="1">
      <alignment vertical="center" wrapText="1"/>
    </xf>
    <xf numFmtId="0" fontId="30" fillId="2" borderId="7" xfId="0" applyNumberFormat="1" applyFont="1" applyFill="1" applyBorder="1" applyAlignment="1" applyProtection="1">
      <alignment vertical="center" wrapText="1"/>
    </xf>
    <xf numFmtId="0" fontId="30" fillId="2" borderId="8" xfId="0" applyNumberFormat="1" applyFont="1" applyFill="1" applyBorder="1" applyAlignment="1" applyProtection="1">
      <alignment vertical="center" wrapText="1"/>
    </xf>
    <xf numFmtId="0" fontId="21" fillId="0" borderId="9" xfId="0" applyNumberFormat="1" applyFont="1" applyFill="1" applyBorder="1" applyAlignment="1" applyProtection="1">
      <alignment wrapText="1"/>
    </xf>
    <xf numFmtId="4" fontId="21" fillId="2" borderId="8" xfId="0" applyNumberFormat="1" applyFont="1" applyFill="1" applyBorder="1" applyAlignment="1">
      <alignment horizontal="right"/>
    </xf>
    <xf numFmtId="4" fontId="21" fillId="2" borderId="9" xfId="0" applyNumberFormat="1" applyFont="1" applyFill="1" applyBorder="1" applyAlignment="1">
      <alignment horizontal="right"/>
    </xf>
    <xf numFmtId="4" fontId="21" fillId="2" borderId="9" xfId="0" applyNumberFormat="1" applyFont="1" applyFill="1" applyBorder="1" applyAlignment="1" applyProtection="1">
      <alignment horizontal="right" wrapText="1"/>
    </xf>
    <xf numFmtId="4" fontId="20" fillId="2" borderId="12" xfId="0" applyNumberFormat="1" applyFont="1" applyFill="1" applyBorder="1" applyAlignment="1">
      <alignment horizontal="right"/>
    </xf>
    <xf numFmtId="4" fontId="20" fillId="2" borderId="13" xfId="0" applyNumberFormat="1" applyFont="1" applyFill="1" applyBorder="1" applyAlignment="1">
      <alignment horizontal="right"/>
    </xf>
    <xf numFmtId="0" fontId="20" fillId="2" borderId="1" xfId="0" applyNumberFormat="1" applyFont="1" applyFill="1" applyBorder="1" applyAlignment="1" applyProtection="1">
      <alignment horizontal="left" wrapText="1"/>
    </xf>
    <xf numFmtId="0" fontId="30" fillId="2" borderId="2" xfId="0" applyNumberFormat="1" applyFont="1" applyFill="1" applyBorder="1" applyAlignment="1" applyProtection="1">
      <alignment wrapText="1"/>
    </xf>
    <xf numFmtId="0" fontId="30" fillId="2" borderId="4" xfId="0" applyNumberFormat="1" applyFont="1" applyFill="1" applyBorder="1" applyAlignment="1" applyProtection="1">
      <alignment wrapText="1"/>
    </xf>
    <xf numFmtId="0" fontId="23" fillId="2" borderId="3" xfId="0" applyNumberFormat="1" applyFont="1" applyFill="1" applyBorder="1" applyAlignment="1" applyProtection="1">
      <alignment horizontal="left" wrapText="1"/>
    </xf>
    <xf numFmtId="0" fontId="20" fillId="0" borderId="1" xfId="0" applyNumberFormat="1" applyFont="1" applyFill="1" applyBorder="1" applyAlignment="1" applyProtection="1">
      <alignment horizontal="left"/>
    </xf>
    <xf numFmtId="0" fontId="21" fillId="0" borderId="1" xfId="0" applyNumberFormat="1" applyFont="1" applyFill="1" applyBorder="1" applyAlignment="1" applyProtection="1">
      <alignment horizontal="center"/>
    </xf>
    <xf numFmtId="0" fontId="31" fillId="2" borderId="3" xfId="0" quotePrefix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3" borderId="1" xfId="0" quotePrefix="1" applyNumberFormat="1" applyFont="1" applyFill="1" applyBorder="1" applyAlignment="1" applyProtection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 wrapText="1"/>
    </xf>
    <xf numFmtId="0" fontId="23" fillId="2" borderId="4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 applyProtection="1">
      <alignment horizontal="right" vertical="center" wrapText="1"/>
    </xf>
    <xf numFmtId="0" fontId="29" fillId="2" borderId="2" xfId="0" applyNumberFormat="1" applyFont="1" applyFill="1" applyBorder="1" applyAlignment="1" applyProtection="1">
      <alignment horizontal="right" vertical="center" wrapText="1"/>
    </xf>
    <xf numFmtId="0" fontId="29" fillId="2" borderId="4" xfId="0" applyNumberFormat="1" applyFont="1" applyFill="1" applyBorder="1" applyAlignment="1" applyProtection="1">
      <alignment horizontal="righ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right" vertical="center" wrapText="1"/>
    </xf>
    <xf numFmtId="0" fontId="20" fillId="2" borderId="2" xfId="0" applyNumberFormat="1" applyFont="1" applyFill="1" applyBorder="1" applyAlignment="1" applyProtection="1">
      <alignment horizontal="righ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 indent="1"/>
    </xf>
    <xf numFmtId="0" fontId="20" fillId="2" borderId="2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horizontal="left" vertical="center" wrapText="1" indent="1"/>
    </xf>
    <xf numFmtId="0" fontId="20" fillId="0" borderId="1" xfId="0" applyNumberFormat="1" applyFont="1" applyFill="1" applyBorder="1" applyAlignment="1" applyProtection="1">
      <alignment horizontal="left"/>
    </xf>
    <xf numFmtId="0" fontId="20" fillId="0" borderId="2" xfId="0" applyNumberFormat="1" applyFont="1" applyFill="1" applyBorder="1" applyAlignment="1" applyProtection="1">
      <alignment horizontal="left"/>
    </xf>
    <xf numFmtId="0" fontId="20" fillId="2" borderId="1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righ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10" xfId="0" applyNumberFormat="1" applyFont="1" applyFill="1" applyBorder="1" applyAlignment="1" applyProtection="1">
      <alignment horizontal="center" vertical="center" wrapText="1"/>
    </xf>
    <xf numFmtId="0" fontId="20" fillId="2" borderId="11" xfId="0" applyNumberFormat="1" applyFont="1" applyFill="1" applyBorder="1" applyAlignment="1" applyProtection="1">
      <alignment horizontal="center" vertical="center" wrapText="1"/>
    </xf>
    <xf numFmtId="0" fontId="20" fillId="2" borderId="12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view="pageBreakPreview" topLeftCell="A13" zoomScaleNormal="100" zoomScaleSheetLayoutView="100" workbookViewId="0">
      <selection activeCell="M42" sqref="M42"/>
    </sheetView>
  </sheetViews>
  <sheetFormatPr defaultRowHeight="15" x14ac:dyDescent="0.25"/>
  <cols>
    <col min="5" max="5" width="22.7109375" customWidth="1"/>
    <col min="6" max="6" width="16.5703125" customWidth="1"/>
    <col min="7" max="7" width="16" customWidth="1"/>
    <col min="8" max="8" width="14.85546875" customWidth="1"/>
    <col min="9" max="10" width="15.28515625" customWidth="1"/>
    <col min="11" max="11" width="15.7109375" customWidth="1"/>
    <col min="12" max="13" width="15.28515625" customWidth="1"/>
    <col min="14" max="14" width="15" customWidth="1"/>
    <col min="15" max="15" width="15.42578125" customWidth="1"/>
  </cols>
  <sheetData>
    <row r="1" spans="1:15" ht="42" customHeight="1" x14ac:dyDescent="0.25">
      <c r="A1" s="169" t="s">
        <v>163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18" customHeight="1" x14ac:dyDescent="0.25">
      <c r="A2" s="5"/>
      <c r="B2" s="5"/>
      <c r="C2" s="5"/>
      <c r="D2" s="5"/>
      <c r="E2" s="5"/>
      <c r="F2" s="28"/>
      <c r="G2" s="5"/>
      <c r="H2" s="28"/>
      <c r="I2" s="5"/>
      <c r="J2" s="28"/>
      <c r="K2" s="5"/>
      <c r="L2" s="28"/>
      <c r="M2" s="5"/>
      <c r="N2" s="28"/>
      <c r="O2" s="5"/>
    </row>
    <row r="3" spans="1:15" ht="18" x14ac:dyDescent="0.25">
      <c r="A3" s="165" t="s">
        <v>33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70"/>
      <c r="N3" s="170"/>
      <c r="O3" s="170"/>
    </row>
    <row r="4" spans="1:15" ht="1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41"/>
      <c r="N4" s="41"/>
      <c r="O4" s="41"/>
    </row>
    <row r="5" spans="1:15" ht="18" customHeight="1" x14ac:dyDescent="0.3">
      <c r="A5" s="165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18" x14ac:dyDescent="0.25">
      <c r="A6" s="1"/>
      <c r="B6" s="2"/>
      <c r="C6" s="2"/>
      <c r="D6" s="2"/>
      <c r="E6" s="7"/>
      <c r="F6" s="7"/>
      <c r="G6" s="8"/>
      <c r="H6" s="8"/>
      <c r="I6" s="8"/>
      <c r="J6" s="8"/>
      <c r="K6" s="8"/>
      <c r="L6" s="8"/>
      <c r="M6" s="8"/>
      <c r="N6" s="8"/>
      <c r="O6" s="36" t="s">
        <v>46</v>
      </c>
    </row>
    <row r="7" spans="1:15" ht="15.75" customHeight="1" x14ac:dyDescent="0.25">
      <c r="A7" s="31"/>
      <c r="B7" s="32"/>
      <c r="C7" s="32"/>
      <c r="D7" s="33"/>
      <c r="E7" s="34"/>
      <c r="F7" s="161" t="s">
        <v>43</v>
      </c>
      <c r="G7" s="162"/>
      <c r="H7" s="161" t="s">
        <v>44</v>
      </c>
      <c r="I7" s="162"/>
      <c r="J7" s="161" t="s">
        <v>49</v>
      </c>
      <c r="K7" s="162"/>
      <c r="L7" s="161" t="s">
        <v>164</v>
      </c>
      <c r="M7" s="162"/>
      <c r="N7" s="161" t="s">
        <v>165</v>
      </c>
      <c r="O7" s="162"/>
    </row>
    <row r="8" spans="1:15" x14ac:dyDescent="0.25">
      <c r="A8" s="31"/>
      <c r="B8" s="32"/>
      <c r="C8" s="32"/>
      <c r="D8" s="33"/>
      <c r="E8" s="34"/>
      <c r="F8" s="38" t="s">
        <v>133</v>
      </c>
      <c r="G8" s="4" t="s">
        <v>134</v>
      </c>
      <c r="H8" s="4" t="s">
        <v>133</v>
      </c>
      <c r="I8" s="4" t="s">
        <v>134</v>
      </c>
      <c r="J8" s="4" t="s">
        <v>133</v>
      </c>
      <c r="K8" s="4" t="s">
        <v>134</v>
      </c>
      <c r="L8" s="4" t="s">
        <v>133</v>
      </c>
      <c r="M8" s="4" t="s">
        <v>134</v>
      </c>
      <c r="N8" s="4" t="s">
        <v>133</v>
      </c>
      <c r="O8" s="4" t="s">
        <v>134</v>
      </c>
    </row>
    <row r="9" spans="1:15" ht="15.75" x14ac:dyDescent="0.25">
      <c r="A9" s="171" t="s">
        <v>0</v>
      </c>
      <c r="B9" s="172"/>
      <c r="C9" s="172"/>
      <c r="D9" s="172"/>
      <c r="E9" s="173"/>
      <c r="F9" s="73">
        <v>6290919.25</v>
      </c>
      <c r="G9" s="74">
        <v>834948.47</v>
      </c>
      <c r="H9" s="74">
        <v>7032008.6699999999</v>
      </c>
      <c r="I9" s="74">
        <v>933307.94</v>
      </c>
      <c r="J9" s="74">
        <v>7027014.8799999999</v>
      </c>
      <c r="K9" s="74">
        <v>932645.15</v>
      </c>
      <c r="L9" s="74">
        <v>7027014.8799999999</v>
      </c>
      <c r="M9" s="74">
        <v>932645.15</v>
      </c>
      <c r="N9" s="74">
        <v>7027014.8799999999</v>
      </c>
      <c r="O9" s="74">
        <v>932645.15</v>
      </c>
    </row>
    <row r="10" spans="1:15" ht="15.75" x14ac:dyDescent="0.25">
      <c r="A10" s="174" t="s">
        <v>1</v>
      </c>
      <c r="B10" s="164"/>
      <c r="C10" s="164"/>
      <c r="D10" s="164"/>
      <c r="E10" s="175"/>
      <c r="F10" s="75">
        <v>6290919.25</v>
      </c>
      <c r="G10" s="76">
        <v>834948.47</v>
      </c>
      <c r="H10" s="76">
        <v>7032008.6699999999</v>
      </c>
      <c r="I10" s="76">
        <v>933307.94</v>
      </c>
      <c r="J10" s="76">
        <v>7027014.8799999999</v>
      </c>
      <c r="K10" s="76">
        <v>932645.15</v>
      </c>
      <c r="L10" s="76">
        <v>7027014.8799999999</v>
      </c>
      <c r="M10" s="76">
        <v>932645.15</v>
      </c>
      <c r="N10" s="76">
        <v>7027014.8799999999</v>
      </c>
      <c r="O10" s="76">
        <v>932645.15</v>
      </c>
    </row>
    <row r="11" spans="1:15" ht="15.75" x14ac:dyDescent="0.25">
      <c r="A11" s="176" t="s">
        <v>2</v>
      </c>
      <c r="B11" s="175"/>
      <c r="C11" s="175"/>
      <c r="D11" s="175"/>
      <c r="E11" s="1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1:15" ht="15.75" x14ac:dyDescent="0.25">
      <c r="A12" s="81" t="s">
        <v>3</v>
      </c>
      <c r="B12" s="82"/>
      <c r="C12" s="82"/>
      <c r="D12" s="82"/>
      <c r="E12" s="82"/>
      <c r="F12" s="73">
        <v>6275185.0300000003</v>
      </c>
      <c r="G12" s="74">
        <v>832860.18</v>
      </c>
      <c r="H12" s="74">
        <v>7116562.6399999997</v>
      </c>
      <c r="I12" s="74">
        <v>944530.18</v>
      </c>
      <c r="J12" s="74">
        <v>7045851.1299999999</v>
      </c>
      <c r="K12" s="74">
        <v>935145.15</v>
      </c>
      <c r="L12" s="74">
        <v>7045851.1299999999</v>
      </c>
      <c r="M12" s="74">
        <v>935145.15</v>
      </c>
      <c r="N12" s="74">
        <v>7045851.1299999999</v>
      </c>
      <c r="O12" s="74">
        <v>935145.15</v>
      </c>
    </row>
    <row r="13" spans="1:15" ht="15.75" x14ac:dyDescent="0.25">
      <c r="A13" s="163" t="s">
        <v>4</v>
      </c>
      <c r="B13" s="164"/>
      <c r="C13" s="164"/>
      <c r="D13" s="164"/>
      <c r="E13" s="164"/>
      <c r="F13" s="77">
        <v>6153984.0800000001</v>
      </c>
      <c r="G13" s="76">
        <v>816774.05</v>
      </c>
      <c r="H13" s="76">
        <v>7031562.6299999999</v>
      </c>
      <c r="I13" s="76">
        <v>933248.73999999987</v>
      </c>
      <c r="J13" s="76">
        <v>6947902.6299999999</v>
      </c>
      <c r="K13" s="76">
        <v>922145.15</v>
      </c>
      <c r="L13" s="76">
        <v>6947902.6299999999</v>
      </c>
      <c r="M13" s="76">
        <v>922145.15</v>
      </c>
      <c r="N13" s="76">
        <v>6947902.6299999999</v>
      </c>
      <c r="O13" s="76">
        <v>922145.15</v>
      </c>
    </row>
    <row r="14" spans="1:15" ht="15.75" x14ac:dyDescent="0.25">
      <c r="A14" s="179" t="s">
        <v>5</v>
      </c>
      <c r="B14" s="175"/>
      <c r="C14" s="175"/>
      <c r="D14" s="175"/>
      <c r="E14" s="175"/>
      <c r="F14" s="75">
        <v>121200.95</v>
      </c>
      <c r="G14" s="78">
        <v>16086.130000000001</v>
      </c>
      <c r="H14" s="78">
        <v>85000.01</v>
      </c>
      <c r="I14" s="78">
        <v>11281.44</v>
      </c>
      <c r="J14" s="78">
        <v>97948.5</v>
      </c>
      <c r="K14" s="78">
        <v>13000</v>
      </c>
      <c r="L14" s="78">
        <v>97948.5</v>
      </c>
      <c r="M14" s="78">
        <v>13000</v>
      </c>
      <c r="N14" s="78">
        <v>97948.5</v>
      </c>
      <c r="O14" s="78">
        <v>13000</v>
      </c>
    </row>
    <row r="15" spans="1:15" ht="15.75" x14ac:dyDescent="0.25">
      <c r="A15" s="178" t="s">
        <v>6</v>
      </c>
      <c r="B15" s="172"/>
      <c r="C15" s="172"/>
      <c r="D15" s="172"/>
      <c r="E15" s="172"/>
      <c r="F15" s="79">
        <v>15734.22</v>
      </c>
      <c r="G15" s="74">
        <v>2088.29</v>
      </c>
      <c r="H15" s="74">
        <v>-84553.97</v>
      </c>
      <c r="I15" s="74">
        <v>-11222.24</v>
      </c>
      <c r="J15" s="74">
        <v>-18836.25</v>
      </c>
      <c r="K15" s="80">
        <v>-2500</v>
      </c>
      <c r="L15" s="74">
        <v>-18836.25</v>
      </c>
      <c r="M15" s="80">
        <v>-2500</v>
      </c>
      <c r="N15" s="74">
        <v>-18836.25</v>
      </c>
      <c r="O15" s="80">
        <v>-2500</v>
      </c>
    </row>
    <row r="16" spans="1:15" ht="18" x14ac:dyDescent="0.25">
      <c r="A16" s="5"/>
      <c r="B16" s="9"/>
      <c r="C16" s="9"/>
      <c r="D16" s="9"/>
      <c r="E16" s="9"/>
      <c r="F16" s="26"/>
      <c r="G16" s="9"/>
      <c r="H16" s="26"/>
      <c r="I16" s="9"/>
      <c r="J16" s="26"/>
      <c r="K16" s="3"/>
      <c r="L16" s="27"/>
      <c r="M16" s="3"/>
      <c r="N16" s="27"/>
      <c r="O16" s="3"/>
    </row>
    <row r="17" spans="1:15" ht="18" customHeight="1" x14ac:dyDescent="0.25">
      <c r="A17" s="167" t="s">
        <v>42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</row>
    <row r="18" spans="1:15" ht="18" x14ac:dyDescent="0.25">
      <c r="A18" s="28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</row>
    <row r="19" spans="1:15" ht="15.75" customHeight="1" x14ac:dyDescent="0.25">
      <c r="A19" s="31"/>
      <c r="B19" s="32"/>
      <c r="C19" s="32"/>
      <c r="D19" s="33"/>
      <c r="E19" s="34"/>
      <c r="F19" s="161" t="s">
        <v>12</v>
      </c>
      <c r="G19" s="162"/>
      <c r="H19" s="161" t="s">
        <v>13</v>
      </c>
      <c r="I19" s="162"/>
      <c r="J19" s="161" t="s">
        <v>49</v>
      </c>
      <c r="K19" s="162"/>
      <c r="L19" s="161" t="s">
        <v>164</v>
      </c>
      <c r="M19" s="162"/>
      <c r="N19" s="161" t="s">
        <v>165</v>
      </c>
      <c r="O19" s="162"/>
    </row>
    <row r="20" spans="1:15" ht="15.75" x14ac:dyDescent="0.25">
      <c r="A20" s="31"/>
      <c r="B20" s="32"/>
      <c r="C20" s="32"/>
      <c r="D20" s="33"/>
      <c r="E20" s="34"/>
      <c r="F20" s="83" t="s">
        <v>133</v>
      </c>
      <c r="G20" s="84" t="s">
        <v>134</v>
      </c>
      <c r="H20" s="84" t="s">
        <v>133</v>
      </c>
      <c r="I20" s="84" t="s">
        <v>134</v>
      </c>
      <c r="J20" s="84" t="s">
        <v>133</v>
      </c>
      <c r="K20" s="84" t="s">
        <v>134</v>
      </c>
      <c r="L20" s="84" t="s">
        <v>133</v>
      </c>
      <c r="M20" s="84" t="s">
        <v>134</v>
      </c>
      <c r="N20" s="84" t="s">
        <v>133</v>
      </c>
      <c r="O20" s="84" t="s">
        <v>134</v>
      </c>
    </row>
    <row r="21" spans="1:15" ht="15.75" x14ac:dyDescent="0.25">
      <c r="A21" s="174" t="s">
        <v>8</v>
      </c>
      <c r="B21" s="177"/>
      <c r="C21" s="177"/>
      <c r="D21" s="177"/>
      <c r="E21" s="177"/>
      <c r="F21" s="85"/>
      <c r="G21" s="86"/>
      <c r="H21" s="86"/>
      <c r="I21" s="86"/>
      <c r="J21" s="86"/>
      <c r="K21" s="86"/>
      <c r="L21" s="86"/>
      <c r="M21" s="86"/>
      <c r="N21" s="86"/>
      <c r="O21" s="86"/>
    </row>
    <row r="22" spans="1:15" ht="15.75" x14ac:dyDescent="0.25">
      <c r="A22" s="174" t="s">
        <v>9</v>
      </c>
      <c r="B22" s="164"/>
      <c r="C22" s="164"/>
      <c r="D22" s="164"/>
      <c r="E22" s="164"/>
      <c r="F22" s="87"/>
      <c r="G22" s="86"/>
      <c r="H22" s="86"/>
      <c r="I22" s="86"/>
      <c r="J22" s="86"/>
      <c r="K22" s="86"/>
      <c r="L22" s="86"/>
      <c r="M22" s="86"/>
      <c r="N22" s="86"/>
      <c r="O22" s="86"/>
    </row>
    <row r="23" spans="1:15" x14ac:dyDescent="0.25">
      <c r="A23" s="178" t="s">
        <v>10</v>
      </c>
      <c r="B23" s="172"/>
      <c r="C23" s="172"/>
      <c r="D23" s="172"/>
      <c r="E23" s="172"/>
      <c r="F23" s="37"/>
      <c r="G23" s="35">
        <v>0</v>
      </c>
      <c r="H23" s="35"/>
      <c r="I23" s="35">
        <v>0</v>
      </c>
      <c r="J23" s="35"/>
      <c r="K23" s="35">
        <v>0</v>
      </c>
      <c r="L23" s="35"/>
      <c r="M23" s="35">
        <v>0</v>
      </c>
      <c r="N23" s="35"/>
      <c r="O23" s="35">
        <v>0</v>
      </c>
    </row>
    <row r="24" spans="1:15" ht="18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7"/>
      <c r="M24" s="27"/>
      <c r="N24" s="27"/>
      <c r="O24" s="27"/>
    </row>
    <row r="25" spans="1:15" ht="18" customHeight="1" x14ac:dyDescent="0.25">
      <c r="A25" s="167" t="s">
        <v>56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</row>
    <row r="26" spans="1:15" ht="18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  <c r="O26" s="27"/>
    </row>
    <row r="27" spans="1:15" ht="15.75" customHeight="1" x14ac:dyDescent="0.25">
      <c r="A27" s="31"/>
      <c r="B27" s="32"/>
      <c r="C27" s="32"/>
      <c r="D27" s="33"/>
      <c r="E27" s="34"/>
      <c r="F27" s="161" t="s">
        <v>12</v>
      </c>
      <c r="G27" s="162"/>
      <c r="H27" s="161" t="s">
        <v>13</v>
      </c>
      <c r="I27" s="162"/>
      <c r="J27" s="161" t="s">
        <v>49</v>
      </c>
      <c r="K27" s="162"/>
      <c r="L27" s="161" t="s">
        <v>164</v>
      </c>
      <c r="M27" s="162"/>
      <c r="N27" s="161" t="s">
        <v>165</v>
      </c>
      <c r="O27" s="162"/>
    </row>
    <row r="28" spans="1:15" ht="15.75" x14ac:dyDescent="0.25">
      <c r="A28" s="31"/>
      <c r="B28" s="32"/>
      <c r="C28" s="32"/>
      <c r="D28" s="33"/>
      <c r="E28" s="34"/>
      <c r="F28" s="83" t="s">
        <v>133</v>
      </c>
      <c r="G28" s="84" t="s">
        <v>134</v>
      </c>
      <c r="H28" s="84" t="s">
        <v>133</v>
      </c>
      <c r="I28" s="84" t="s">
        <v>134</v>
      </c>
      <c r="J28" s="84" t="s">
        <v>133</v>
      </c>
      <c r="K28" s="84" t="s">
        <v>134</v>
      </c>
      <c r="L28" s="84" t="s">
        <v>133</v>
      </c>
      <c r="M28" s="84" t="s">
        <v>134</v>
      </c>
      <c r="N28" s="84" t="s">
        <v>133</v>
      </c>
      <c r="O28" s="84" t="s">
        <v>134</v>
      </c>
    </row>
    <row r="29" spans="1:15" ht="15.75" x14ac:dyDescent="0.25">
      <c r="A29" s="182" t="s">
        <v>45</v>
      </c>
      <c r="B29" s="183"/>
      <c r="C29" s="183"/>
      <c r="D29" s="183"/>
      <c r="E29" s="183"/>
      <c r="F29" s="88">
        <v>68819.97</v>
      </c>
      <c r="G29" s="89">
        <v>9133.9500000000007</v>
      </c>
      <c r="H29" s="89">
        <v>84553.97</v>
      </c>
      <c r="I29" s="89">
        <v>11222.24</v>
      </c>
      <c r="J29" s="89">
        <v>18836.25</v>
      </c>
      <c r="K29" s="89">
        <v>2500</v>
      </c>
      <c r="L29" s="89">
        <v>18836.25</v>
      </c>
      <c r="M29" s="89">
        <v>2500</v>
      </c>
      <c r="N29" s="89">
        <v>18836.25</v>
      </c>
      <c r="O29" s="90">
        <v>2500</v>
      </c>
    </row>
    <row r="30" spans="1:15" ht="30" customHeight="1" x14ac:dyDescent="0.25">
      <c r="A30" s="184" t="s">
        <v>7</v>
      </c>
      <c r="B30" s="185"/>
      <c r="C30" s="185"/>
      <c r="D30" s="185"/>
      <c r="E30" s="185"/>
      <c r="F30" s="91">
        <v>15734.22</v>
      </c>
      <c r="G30" s="92">
        <v>2088.29</v>
      </c>
      <c r="H30" s="92">
        <v>84553.97</v>
      </c>
      <c r="I30" s="92">
        <v>11222.24</v>
      </c>
      <c r="J30" s="92">
        <v>18836.25</v>
      </c>
      <c r="K30" s="92">
        <v>2500</v>
      </c>
      <c r="L30" s="92">
        <v>18836.25</v>
      </c>
      <c r="M30" s="92">
        <v>2500</v>
      </c>
      <c r="N30" s="92">
        <v>18836.25</v>
      </c>
      <c r="O30" s="93">
        <v>2500</v>
      </c>
    </row>
    <row r="33" spans="1:15" ht="15.75" x14ac:dyDescent="0.25">
      <c r="A33" s="163" t="s">
        <v>11</v>
      </c>
      <c r="B33" s="164"/>
      <c r="C33" s="164"/>
      <c r="D33" s="164"/>
      <c r="E33" s="164"/>
      <c r="F33" s="87"/>
      <c r="G33" s="86">
        <v>0</v>
      </c>
      <c r="H33" s="86"/>
      <c r="I33" s="86">
        <v>0</v>
      </c>
      <c r="J33" s="86"/>
      <c r="K33" s="86">
        <v>0</v>
      </c>
      <c r="L33" s="86"/>
      <c r="M33" s="86">
        <v>0</v>
      </c>
      <c r="N33" s="86"/>
      <c r="O33" s="86">
        <v>0</v>
      </c>
    </row>
    <row r="34" spans="1:15" ht="11.25" customHeight="1" x14ac:dyDescent="0.25">
      <c r="A34" s="20"/>
      <c r="B34" s="21"/>
      <c r="C34" s="21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29.25" customHeight="1" x14ac:dyDescent="0.25">
      <c r="A35" s="180" t="s">
        <v>166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</row>
    <row r="36" spans="1:15" ht="8.25" customHeight="1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1:15" x14ac:dyDescent="0.25">
      <c r="A37" s="180" t="s">
        <v>47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  <row r="38" spans="1:15" ht="8.25" customHeight="1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1:15" ht="29.25" customHeight="1" x14ac:dyDescent="0.25">
      <c r="A39" s="180" t="s">
        <v>48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</row>
    <row r="41" spans="1:15" x14ac:dyDescent="0.25">
      <c r="A41" t="s">
        <v>169</v>
      </c>
      <c r="L41" t="s">
        <v>167</v>
      </c>
    </row>
    <row r="42" spans="1:15" x14ac:dyDescent="0.25">
      <c r="K42" t="s">
        <v>168</v>
      </c>
    </row>
  </sheetData>
  <mergeCells count="35">
    <mergeCell ref="A39:O39"/>
    <mergeCell ref="A25:O25"/>
    <mergeCell ref="A35:O35"/>
    <mergeCell ref="A33:E33"/>
    <mergeCell ref="A37:O37"/>
    <mergeCell ref="A29:E29"/>
    <mergeCell ref="A30:E30"/>
    <mergeCell ref="F27:G27"/>
    <mergeCell ref="H27:I27"/>
    <mergeCell ref="J27:K27"/>
    <mergeCell ref="L27:M27"/>
    <mergeCell ref="N27:O27"/>
    <mergeCell ref="A21:E21"/>
    <mergeCell ref="A22:E22"/>
    <mergeCell ref="A23:E23"/>
    <mergeCell ref="A14:E14"/>
    <mergeCell ref="A15:E15"/>
    <mergeCell ref="A13:E13"/>
    <mergeCell ref="A5:O5"/>
    <mergeCell ref="A17:O17"/>
    <mergeCell ref="A1:O1"/>
    <mergeCell ref="A3:O3"/>
    <mergeCell ref="A9:E9"/>
    <mergeCell ref="A10:E10"/>
    <mergeCell ref="A11:E11"/>
    <mergeCell ref="F7:G7"/>
    <mergeCell ref="H7:I7"/>
    <mergeCell ref="J7:K7"/>
    <mergeCell ref="L7:M7"/>
    <mergeCell ref="N7:O7"/>
    <mergeCell ref="F19:G19"/>
    <mergeCell ref="H19:I19"/>
    <mergeCell ref="J19:K19"/>
    <mergeCell ref="L19:M19"/>
    <mergeCell ref="N19:O19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howOutlineSymbols="0"/>
  </sheetPr>
  <dimension ref="A1:I142"/>
  <sheetViews>
    <sheetView showOutlineSymbols="0" view="pageBreakPreview" topLeftCell="A97" zoomScaleNormal="100" zoomScaleSheetLayoutView="100" workbookViewId="0">
      <selection activeCell="I137" sqref="I137:I138"/>
    </sheetView>
  </sheetViews>
  <sheetFormatPr defaultRowHeight="18.75" outlineLevelRow="1" x14ac:dyDescent="0.3"/>
  <cols>
    <col min="1" max="1" width="7.7109375" style="40" bestFit="1" customWidth="1"/>
    <col min="2" max="2" width="9.28515625" style="40" customWidth="1"/>
    <col min="3" max="3" width="8.140625" style="40" bestFit="1" customWidth="1"/>
    <col min="4" max="9" width="25.28515625" style="40" customWidth="1"/>
    <col min="10" max="16384" width="9.140625" style="40"/>
  </cols>
  <sheetData>
    <row r="1" spans="1:9" ht="42" customHeight="1" x14ac:dyDescent="0.3">
      <c r="A1" s="169" t="s">
        <v>163</v>
      </c>
      <c r="B1" s="169"/>
      <c r="C1" s="169"/>
      <c r="D1" s="169"/>
      <c r="E1" s="169"/>
      <c r="F1" s="169"/>
      <c r="G1" s="169"/>
      <c r="H1" s="169"/>
      <c r="I1" s="169"/>
    </row>
    <row r="2" spans="1:9" ht="18" customHeight="1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9" ht="20.25" x14ac:dyDescent="0.3">
      <c r="A3" s="169" t="s">
        <v>33</v>
      </c>
      <c r="B3" s="169"/>
      <c r="C3" s="169"/>
      <c r="D3" s="169"/>
      <c r="E3" s="169"/>
      <c r="F3" s="169"/>
      <c r="G3" s="169"/>
      <c r="H3" s="190"/>
      <c r="I3" s="190"/>
    </row>
    <row r="4" spans="1:9" ht="20.25" x14ac:dyDescent="0.3">
      <c r="A4" s="42"/>
      <c r="B4" s="42"/>
      <c r="C4" s="42"/>
      <c r="D4" s="42"/>
      <c r="E4" s="42"/>
      <c r="F4" s="42"/>
      <c r="G4" s="42"/>
      <c r="H4" s="43"/>
      <c r="I4" s="43"/>
    </row>
    <row r="5" spans="1:9" ht="18" customHeight="1" x14ac:dyDescent="0.35">
      <c r="A5" s="169" t="s">
        <v>15</v>
      </c>
      <c r="B5" s="191"/>
      <c r="C5" s="191"/>
      <c r="D5" s="191"/>
      <c r="E5" s="191"/>
      <c r="F5" s="191"/>
      <c r="G5" s="191"/>
      <c r="H5" s="191"/>
      <c r="I5" s="191"/>
    </row>
    <row r="6" spans="1:9" ht="20.25" x14ac:dyDescent="0.3">
      <c r="A6" s="42"/>
      <c r="B6" s="42"/>
      <c r="C6" s="42"/>
      <c r="D6" s="42"/>
      <c r="E6" s="42"/>
      <c r="F6" s="42"/>
      <c r="G6" s="42"/>
      <c r="H6" s="43"/>
      <c r="I6" s="43"/>
    </row>
    <row r="7" spans="1:9" ht="21" x14ac:dyDescent="0.3">
      <c r="A7" s="16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9" ht="20.25" x14ac:dyDescent="0.3">
      <c r="A8" s="42"/>
      <c r="B8" s="42"/>
      <c r="C8" s="42"/>
      <c r="D8" s="42"/>
      <c r="E8" s="42"/>
      <c r="F8" s="42"/>
      <c r="G8" s="42"/>
      <c r="H8" s="43"/>
      <c r="I8" s="43"/>
    </row>
    <row r="9" spans="1:9" ht="81" x14ac:dyDescent="0.3">
      <c r="A9" s="44" t="s">
        <v>16</v>
      </c>
      <c r="B9" s="45" t="s">
        <v>58</v>
      </c>
      <c r="C9" s="45" t="s">
        <v>18</v>
      </c>
      <c r="D9" s="45" t="s">
        <v>14</v>
      </c>
      <c r="E9" s="45" t="s">
        <v>12</v>
      </c>
      <c r="F9" s="44" t="s">
        <v>13</v>
      </c>
      <c r="G9" s="44" t="s">
        <v>49</v>
      </c>
      <c r="H9" s="44" t="s">
        <v>50</v>
      </c>
      <c r="I9" s="44" t="s">
        <v>51</v>
      </c>
    </row>
    <row r="10" spans="1:9" ht="40.5" x14ac:dyDescent="0.3">
      <c r="A10" s="46">
        <v>6</v>
      </c>
      <c r="B10" s="46"/>
      <c r="C10" s="46"/>
      <c r="D10" s="46" t="s">
        <v>19</v>
      </c>
      <c r="E10" s="47">
        <f>SUM(E11,E17,E20,E27)</f>
        <v>834948.47</v>
      </c>
      <c r="F10" s="47">
        <f>SUM(F11,F17,F20,F27)</f>
        <v>933307.94</v>
      </c>
      <c r="G10" s="47">
        <f t="shared" ref="G10:I10" si="0">SUM(G11,G17,G20,G27)</f>
        <v>932645.15</v>
      </c>
      <c r="H10" s="47">
        <f t="shared" si="0"/>
        <v>932645.15</v>
      </c>
      <c r="I10" s="47">
        <f t="shared" si="0"/>
        <v>932645.15</v>
      </c>
    </row>
    <row r="11" spans="1:9" ht="101.25" x14ac:dyDescent="0.3">
      <c r="A11" s="46"/>
      <c r="B11" s="46">
        <v>63</v>
      </c>
      <c r="C11" s="46"/>
      <c r="D11" s="46" t="s">
        <v>52</v>
      </c>
      <c r="E11" s="47">
        <f>SUM(E14,E16)</f>
        <v>656543.98</v>
      </c>
      <c r="F11" s="47">
        <f>SUM(F14,F16)</f>
        <v>738735.16</v>
      </c>
      <c r="G11" s="47">
        <f t="shared" ref="G11" si="1">SUM(G14,G16)</f>
        <v>729817.04</v>
      </c>
      <c r="H11" s="47">
        <v>729817.04</v>
      </c>
      <c r="I11" s="47">
        <v>729817.04</v>
      </c>
    </row>
    <row r="12" spans="1:9" ht="101.25" outlineLevel="1" x14ac:dyDescent="0.3">
      <c r="A12" s="46"/>
      <c r="B12" s="50">
        <v>6361</v>
      </c>
      <c r="C12" s="48"/>
      <c r="D12" s="48" t="s">
        <v>59</v>
      </c>
      <c r="E12" s="49">
        <v>639318.74</v>
      </c>
      <c r="F12" s="51">
        <v>708938.88</v>
      </c>
      <c r="G12" s="51">
        <v>709200</v>
      </c>
      <c r="H12" s="51"/>
      <c r="I12" s="51"/>
    </row>
    <row r="13" spans="1:9" ht="101.25" outlineLevel="1" x14ac:dyDescent="0.3">
      <c r="A13" s="46"/>
      <c r="B13" s="50">
        <v>6362</v>
      </c>
      <c r="C13" s="48"/>
      <c r="D13" s="48" t="s">
        <v>60</v>
      </c>
      <c r="E13" s="49">
        <v>7941.3</v>
      </c>
      <c r="F13" s="51">
        <v>9290.6</v>
      </c>
      <c r="G13" s="51">
        <v>10000</v>
      </c>
      <c r="H13" s="51"/>
      <c r="I13" s="51"/>
    </row>
    <row r="14" spans="1:9" ht="40.5" x14ac:dyDescent="0.3">
      <c r="A14" s="46"/>
      <c r="B14" s="48"/>
      <c r="C14" s="46">
        <v>501</v>
      </c>
      <c r="D14" s="46" t="s">
        <v>115</v>
      </c>
      <c r="E14" s="47">
        <f>SUM(E12:E13)</f>
        <v>647260.04</v>
      </c>
      <c r="F14" s="47">
        <f>SUM(F12:F13)</f>
        <v>718229.48</v>
      </c>
      <c r="G14" s="47">
        <f t="shared" ref="G14:I14" si="2">SUM(G12:G13)</f>
        <v>719200</v>
      </c>
      <c r="H14" s="47">
        <f t="shared" si="2"/>
        <v>0</v>
      </c>
      <c r="I14" s="47">
        <f t="shared" si="2"/>
        <v>0</v>
      </c>
    </row>
    <row r="15" spans="1:9" ht="162" x14ac:dyDescent="0.3">
      <c r="A15" s="46"/>
      <c r="B15" s="50">
        <v>6393</v>
      </c>
      <c r="C15" s="48"/>
      <c r="D15" s="48" t="s">
        <v>61</v>
      </c>
      <c r="E15" s="49">
        <v>9283.94</v>
      </c>
      <c r="F15" s="51">
        <v>20505.68</v>
      </c>
      <c r="G15" s="51">
        <v>10617.04</v>
      </c>
      <c r="H15" s="51"/>
      <c r="I15" s="51"/>
    </row>
    <row r="16" spans="1:9" ht="40.5" x14ac:dyDescent="0.3">
      <c r="A16" s="46"/>
      <c r="B16" s="48"/>
      <c r="C16" s="46">
        <v>54</v>
      </c>
      <c r="D16" s="46" t="s">
        <v>62</v>
      </c>
      <c r="E16" s="47">
        <f>E15</f>
        <v>9283.94</v>
      </c>
      <c r="F16" s="47">
        <f>F15</f>
        <v>20505.68</v>
      </c>
      <c r="G16" s="47">
        <f t="shared" ref="G16:I16" si="3">G15</f>
        <v>10617.04</v>
      </c>
      <c r="H16" s="47">
        <f t="shared" si="3"/>
        <v>0</v>
      </c>
      <c r="I16" s="47">
        <f t="shared" si="3"/>
        <v>0</v>
      </c>
    </row>
    <row r="17" spans="1:9" ht="141.75" x14ac:dyDescent="0.3">
      <c r="A17" s="52"/>
      <c r="B17" s="56">
        <v>65</v>
      </c>
      <c r="C17" s="160"/>
      <c r="D17" s="57" t="s">
        <v>63</v>
      </c>
      <c r="E17" s="47">
        <f>E19</f>
        <v>21217.27</v>
      </c>
      <c r="F17" s="47">
        <f>F19</f>
        <v>21838.48</v>
      </c>
      <c r="G17" s="47">
        <f t="shared" ref="G17" si="4">G19</f>
        <v>33300</v>
      </c>
      <c r="H17" s="47">
        <v>33300</v>
      </c>
      <c r="I17" s="47">
        <v>33300</v>
      </c>
    </row>
    <row r="18" spans="1:9" ht="60.75" x14ac:dyDescent="0.3">
      <c r="A18" s="52"/>
      <c r="B18" s="55">
        <v>6526</v>
      </c>
      <c r="C18" s="53"/>
      <c r="D18" s="54" t="s">
        <v>64</v>
      </c>
      <c r="E18" s="49">
        <v>21217.27</v>
      </c>
      <c r="F18" s="51">
        <v>21838.48</v>
      </c>
      <c r="G18" s="51">
        <v>33300</v>
      </c>
      <c r="H18" s="51"/>
      <c r="I18" s="51"/>
    </row>
    <row r="19" spans="1:9" ht="60.75" x14ac:dyDescent="0.3">
      <c r="A19" s="52"/>
      <c r="B19" s="52"/>
      <c r="C19" s="56">
        <v>412</v>
      </c>
      <c r="D19" s="57" t="s">
        <v>65</v>
      </c>
      <c r="E19" s="47">
        <f>E18</f>
        <v>21217.27</v>
      </c>
      <c r="F19" s="47">
        <f>F18</f>
        <v>21838.48</v>
      </c>
      <c r="G19" s="47">
        <f t="shared" ref="G19:I19" si="5">G18</f>
        <v>33300</v>
      </c>
      <c r="H19" s="47">
        <f t="shared" si="5"/>
        <v>0</v>
      </c>
      <c r="I19" s="47">
        <f t="shared" si="5"/>
        <v>0</v>
      </c>
    </row>
    <row r="20" spans="1:9" ht="121.5" x14ac:dyDescent="0.3">
      <c r="A20" s="52"/>
      <c r="B20" s="56">
        <v>66</v>
      </c>
      <c r="C20" s="56"/>
      <c r="D20" s="57" t="s">
        <v>66</v>
      </c>
      <c r="E20" s="47">
        <f>SUM(E23,E26)</f>
        <v>203.73</v>
      </c>
      <c r="F20" s="47">
        <f>SUM(F23,F26)</f>
        <v>4586.1000000000004</v>
      </c>
      <c r="G20" s="47">
        <f t="shared" ref="G20" si="6">SUM(G23,G26)</f>
        <v>3700</v>
      </c>
      <c r="H20" s="47">
        <v>3700</v>
      </c>
      <c r="I20" s="47">
        <v>3700</v>
      </c>
    </row>
    <row r="21" spans="1:9" ht="60.75" outlineLevel="1" x14ac:dyDescent="0.3">
      <c r="A21" s="52"/>
      <c r="B21" s="55">
        <v>6614</v>
      </c>
      <c r="C21" s="52"/>
      <c r="D21" s="54" t="s">
        <v>67</v>
      </c>
      <c r="E21" s="49">
        <v>76.319999999999993</v>
      </c>
      <c r="F21" s="49">
        <v>1327.23</v>
      </c>
      <c r="G21" s="49">
        <v>1350</v>
      </c>
      <c r="H21" s="49"/>
      <c r="I21" s="49"/>
    </row>
    <row r="22" spans="1:9" ht="40.5" outlineLevel="1" x14ac:dyDescent="0.3">
      <c r="A22" s="52"/>
      <c r="B22" s="55">
        <v>6615</v>
      </c>
      <c r="C22" s="52"/>
      <c r="D22" s="54" t="s">
        <v>68</v>
      </c>
      <c r="E22" s="49">
        <v>127.41</v>
      </c>
      <c r="F22" s="49">
        <v>1268.03</v>
      </c>
      <c r="G22" s="49">
        <v>1350</v>
      </c>
      <c r="H22" s="49"/>
      <c r="I22" s="49"/>
    </row>
    <row r="23" spans="1:9" ht="20.25" x14ac:dyDescent="0.3">
      <c r="A23" s="52"/>
      <c r="B23" s="52"/>
      <c r="C23" s="56">
        <v>31</v>
      </c>
      <c r="D23" s="57" t="s">
        <v>40</v>
      </c>
      <c r="E23" s="47">
        <f>SUM(E21:E22)</f>
        <v>203.73</v>
      </c>
      <c r="F23" s="47">
        <f>SUM(F21:F22)</f>
        <v>2595.2600000000002</v>
      </c>
      <c r="G23" s="47">
        <f t="shared" ref="G23:I23" si="7">SUM(G21:G22)</f>
        <v>2700</v>
      </c>
      <c r="H23" s="47">
        <f t="shared" si="7"/>
        <v>0</v>
      </c>
      <c r="I23" s="47">
        <f t="shared" si="7"/>
        <v>0</v>
      </c>
    </row>
    <row r="24" spans="1:9" ht="20.25" outlineLevel="1" x14ac:dyDescent="0.3">
      <c r="A24" s="52"/>
      <c r="B24" s="55">
        <v>6631</v>
      </c>
      <c r="C24" s="52"/>
      <c r="D24" s="54" t="s">
        <v>69</v>
      </c>
      <c r="E24" s="49"/>
      <c r="F24" s="49">
        <v>0</v>
      </c>
      <c r="G24" s="49">
        <v>0</v>
      </c>
      <c r="H24" s="49"/>
      <c r="I24" s="49"/>
    </row>
    <row r="25" spans="1:9" ht="40.5" outlineLevel="1" x14ac:dyDescent="0.3">
      <c r="A25" s="52"/>
      <c r="B25" s="55">
        <v>6632</v>
      </c>
      <c r="C25" s="52"/>
      <c r="D25" s="54" t="s">
        <v>70</v>
      </c>
      <c r="E25" s="49"/>
      <c r="F25" s="49">
        <v>1990.84</v>
      </c>
      <c r="G25" s="49">
        <v>1000</v>
      </c>
      <c r="H25" s="49"/>
      <c r="I25" s="49"/>
    </row>
    <row r="26" spans="1:9" ht="40.5" x14ac:dyDescent="0.3">
      <c r="A26" s="52"/>
      <c r="B26" s="52"/>
      <c r="C26" s="56">
        <v>61</v>
      </c>
      <c r="D26" s="57" t="s">
        <v>116</v>
      </c>
      <c r="E26" s="47">
        <f>SUM(E24:E25)</f>
        <v>0</v>
      </c>
      <c r="F26" s="47">
        <f>SUM(F24:F25)</f>
        <v>1990.84</v>
      </c>
      <c r="G26" s="47">
        <f t="shared" ref="G26:I26" si="8">SUM(G24:G25)</f>
        <v>1000</v>
      </c>
      <c r="H26" s="47">
        <f t="shared" si="8"/>
        <v>0</v>
      </c>
      <c r="I26" s="47">
        <f t="shared" si="8"/>
        <v>0</v>
      </c>
    </row>
    <row r="27" spans="1:9" ht="141.75" x14ac:dyDescent="0.3">
      <c r="A27" s="56"/>
      <c r="B27" s="56">
        <v>67</v>
      </c>
      <c r="C27" s="160"/>
      <c r="D27" s="46" t="s">
        <v>53</v>
      </c>
      <c r="E27" s="47">
        <f>SUM(E30,E32)</f>
        <v>156983.49</v>
      </c>
      <c r="F27" s="47">
        <f>SUM(F30,F32)</f>
        <v>168148.2</v>
      </c>
      <c r="G27" s="47">
        <f t="shared" ref="G27" si="9">SUM(G30,G32)</f>
        <v>165828.10999999999</v>
      </c>
      <c r="H27" s="47">
        <v>165828.10999999999</v>
      </c>
      <c r="I27" s="47">
        <v>165828.10999999999</v>
      </c>
    </row>
    <row r="28" spans="1:9" ht="121.5" outlineLevel="1" x14ac:dyDescent="0.3">
      <c r="A28" s="52"/>
      <c r="B28" s="55">
        <v>6711</v>
      </c>
      <c r="C28" s="53"/>
      <c r="D28" s="54" t="s">
        <v>71</v>
      </c>
      <c r="E28" s="49">
        <v>142839.57</v>
      </c>
      <c r="F28" s="51">
        <v>165407.47</v>
      </c>
      <c r="G28" s="51">
        <v>164178.10999999999</v>
      </c>
      <c r="H28" s="51"/>
      <c r="I28" s="51"/>
    </row>
    <row r="29" spans="1:9" ht="162" outlineLevel="1" x14ac:dyDescent="0.3">
      <c r="A29" s="58"/>
      <c r="B29" s="59">
        <v>6712</v>
      </c>
      <c r="C29" s="60"/>
      <c r="D29" s="61" t="s">
        <v>72</v>
      </c>
      <c r="E29" s="49">
        <v>8144.83</v>
      </c>
      <c r="F29" s="51">
        <v>0</v>
      </c>
      <c r="G29" s="51">
        <v>0</v>
      </c>
      <c r="H29" s="51"/>
      <c r="I29" s="51"/>
    </row>
    <row r="30" spans="1:9" ht="101.25" x14ac:dyDescent="0.3">
      <c r="A30" s="48"/>
      <c r="B30" s="48"/>
      <c r="C30" s="46">
        <v>12</v>
      </c>
      <c r="D30" s="62" t="s">
        <v>114</v>
      </c>
      <c r="E30" s="47">
        <f>SUM(E28:E29)</f>
        <v>150984.4</v>
      </c>
      <c r="F30" s="47">
        <f>SUM(F28:F29)</f>
        <v>165407.47</v>
      </c>
      <c r="G30" s="47">
        <f t="shared" ref="G30:I30" si="10">SUM(G28:G29)</f>
        <v>164178.10999999999</v>
      </c>
      <c r="H30" s="47">
        <f t="shared" si="10"/>
        <v>0</v>
      </c>
      <c r="I30" s="47">
        <f t="shared" si="10"/>
        <v>0</v>
      </c>
    </row>
    <row r="31" spans="1:9" ht="121.5" x14ac:dyDescent="0.3">
      <c r="A31" s="48"/>
      <c r="B31" s="50">
        <v>6711</v>
      </c>
      <c r="C31" s="48"/>
      <c r="D31" s="54" t="s">
        <v>71</v>
      </c>
      <c r="E31" s="49">
        <v>5999.09</v>
      </c>
      <c r="F31" s="49">
        <v>2740.73</v>
      </c>
      <c r="G31" s="49">
        <v>1650</v>
      </c>
      <c r="H31" s="49"/>
      <c r="I31" s="49"/>
    </row>
    <row r="32" spans="1:9" ht="20.25" x14ac:dyDescent="0.3">
      <c r="A32" s="48"/>
      <c r="B32" s="48"/>
      <c r="C32" s="46">
        <v>13</v>
      </c>
      <c r="D32" s="62" t="s">
        <v>118</v>
      </c>
      <c r="E32" s="47">
        <f>E31</f>
        <v>5999.09</v>
      </c>
      <c r="F32" s="47">
        <f>F31</f>
        <v>2740.73</v>
      </c>
      <c r="G32" s="47">
        <f t="shared" ref="G32:I32" si="11">G31</f>
        <v>1650</v>
      </c>
      <c r="H32" s="47">
        <f t="shared" si="11"/>
        <v>0</v>
      </c>
      <c r="I32" s="47">
        <f t="shared" si="11"/>
        <v>0</v>
      </c>
    </row>
    <row r="33" spans="1:9" ht="40.5" x14ac:dyDescent="0.3">
      <c r="A33" s="48"/>
      <c r="B33" s="48"/>
      <c r="C33" s="48"/>
      <c r="D33" s="62" t="s">
        <v>109</v>
      </c>
      <c r="E33" s="47">
        <f>E10</f>
        <v>834948.47</v>
      </c>
      <c r="F33" s="47">
        <f>F10</f>
        <v>933307.94</v>
      </c>
      <c r="G33" s="47">
        <f>G10</f>
        <v>932645.15</v>
      </c>
      <c r="H33" s="47">
        <f>H10</f>
        <v>932645.15</v>
      </c>
      <c r="I33" s="47">
        <f>I10</f>
        <v>932645.15</v>
      </c>
    </row>
    <row r="34" spans="1:9" ht="40.5" x14ac:dyDescent="0.3">
      <c r="A34" s="48">
        <v>9</v>
      </c>
      <c r="B34" s="48">
        <v>92</v>
      </c>
      <c r="C34" s="48"/>
      <c r="D34" s="61" t="s">
        <v>110</v>
      </c>
      <c r="E34" s="49">
        <f>SUM(E35:E35)</f>
        <v>9133.9500000000007</v>
      </c>
      <c r="F34" s="49">
        <f>SUM(F35:F37)</f>
        <v>11222.24</v>
      </c>
      <c r="G34" s="49">
        <f>SUM(G35:G37)</f>
        <v>2500</v>
      </c>
      <c r="H34" s="49">
        <f t="shared" ref="H34:I34" si="12">SUM(H35:H37)</f>
        <v>2500</v>
      </c>
      <c r="I34" s="49">
        <f t="shared" si="12"/>
        <v>2500</v>
      </c>
    </row>
    <row r="35" spans="1:9" ht="20.25" outlineLevel="1" x14ac:dyDescent="0.3">
      <c r="A35" s="48"/>
      <c r="B35" s="48">
        <v>9221</v>
      </c>
      <c r="C35" s="48">
        <v>9412</v>
      </c>
      <c r="D35" s="61" t="s">
        <v>111</v>
      </c>
      <c r="E35" s="49">
        <v>9133.9500000000007</v>
      </c>
      <c r="F35" s="49">
        <v>11342.23</v>
      </c>
      <c r="G35" s="49">
        <v>2000</v>
      </c>
      <c r="H35" s="49">
        <v>2000</v>
      </c>
      <c r="I35" s="49">
        <v>2000</v>
      </c>
    </row>
    <row r="36" spans="1:9" ht="20.25" outlineLevel="1" x14ac:dyDescent="0.3">
      <c r="A36" s="48"/>
      <c r="B36" s="48">
        <v>9221</v>
      </c>
      <c r="C36" s="48">
        <v>931</v>
      </c>
      <c r="D36" s="61" t="s">
        <v>111</v>
      </c>
      <c r="E36" s="49">
        <v>0</v>
      </c>
      <c r="F36" s="49">
        <v>59.19</v>
      </c>
      <c r="G36" s="49">
        <v>500</v>
      </c>
      <c r="H36" s="49">
        <v>500</v>
      </c>
      <c r="I36" s="49">
        <v>500</v>
      </c>
    </row>
    <row r="37" spans="1:9" ht="20.25" outlineLevel="1" x14ac:dyDescent="0.3">
      <c r="A37" s="48"/>
      <c r="B37" s="48">
        <v>9222</v>
      </c>
      <c r="C37" s="48">
        <v>9501</v>
      </c>
      <c r="D37" s="61" t="s">
        <v>112</v>
      </c>
      <c r="E37" s="49">
        <v>0</v>
      </c>
      <c r="F37" s="49">
        <v>-179.18</v>
      </c>
      <c r="G37" s="49">
        <v>0</v>
      </c>
      <c r="H37" s="49"/>
      <c r="I37" s="49"/>
    </row>
    <row r="38" spans="1:9" ht="39.950000000000003" customHeight="1" x14ac:dyDescent="0.3">
      <c r="A38" s="186" t="s">
        <v>113</v>
      </c>
      <c r="B38" s="187"/>
      <c r="C38" s="187"/>
      <c r="D38" s="188"/>
      <c r="E38" s="47">
        <f>SUM(E33:E34)</f>
        <v>844082.41999999993</v>
      </c>
      <c r="F38" s="47">
        <f>SUM(F33:F34)</f>
        <v>944530.17999999993</v>
      </c>
      <c r="G38" s="47">
        <f>SUM(G33:G34)</f>
        <v>935145.15</v>
      </c>
      <c r="H38" s="47">
        <f>SUM(H33:H34)</f>
        <v>935145.15</v>
      </c>
      <c r="I38" s="47">
        <f>SUM(I33:I34)</f>
        <v>935145.15</v>
      </c>
    </row>
    <row r="39" spans="1:9" ht="21" x14ac:dyDescent="0.35">
      <c r="A39" s="63"/>
      <c r="B39" s="63"/>
      <c r="C39" s="63"/>
      <c r="D39" s="63"/>
      <c r="E39" s="63"/>
      <c r="F39" s="63"/>
      <c r="G39" s="63"/>
      <c r="H39" s="63"/>
      <c r="I39" s="63"/>
    </row>
    <row r="40" spans="1:9" ht="21" x14ac:dyDescent="0.3">
      <c r="A40" s="169" t="s">
        <v>21</v>
      </c>
      <c r="B40" s="189"/>
      <c r="C40" s="189"/>
      <c r="D40" s="189"/>
      <c r="E40" s="189"/>
      <c r="F40" s="189"/>
      <c r="G40" s="189"/>
      <c r="H40" s="189"/>
      <c r="I40" s="189"/>
    </row>
    <row r="41" spans="1:9" ht="20.25" x14ac:dyDescent="0.3">
      <c r="A41" s="42"/>
      <c r="B41" s="42"/>
      <c r="C41" s="42"/>
      <c r="D41" s="42"/>
      <c r="E41" s="42"/>
      <c r="F41" s="42"/>
      <c r="G41" s="42"/>
      <c r="H41" s="43"/>
      <c r="I41" s="43"/>
    </row>
    <row r="42" spans="1:9" ht="81" x14ac:dyDescent="0.3">
      <c r="A42" s="44" t="s">
        <v>16</v>
      </c>
      <c r="B42" s="45" t="s">
        <v>58</v>
      </c>
      <c r="C42" s="45" t="s">
        <v>18</v>
      </c>
      <c r="D42" s="45" t="s">
        <v>22</v>
      </c>
      <c r="E42" s="45" t="s">
        <v>12</v>
      </c>
      <c r="F42" s="44" t="s">
        <v>13</v>
      </c>
      <c r="G42" s="44" t="s">
        <v>49</v>
      </c>
      <c r="H42" s="44" t="s">
        <v>50</v>
      </c>
      <c r="I42" s="44" t="s">
        <v>51</v>
      </c>
    </row>
    <row r="43" spans="1:9" ht="40.5" x14ac:dyDescent="0.3">
      <c r="A43" s="46">
        <v>3</v>
      </c>
      <c r="B43" s="46"/>
      <c r="C43" s="46"/>
      <c r="D43" s="46" t="s">
        <v>23</v>
      </c>
      <c r="E43" s="47">
        <f>SUM(E44,E60,E110,E115)</f>
        <v>816774.05000000016</v>
      </c>
      <c r="F43" s="47">
        <f t="shared" ref="F43:I43" si="13">SUM(F44,F60,F110,F115)</f>
        <v>933248.73999999987</v>
      </c>
      <c r="G43" s="47">
        <f t="shared" si="13"/>
        <v>922145.15</v>
      </c>
      <c r="H43" s="47">
        <f t="shared" si="13"/>
        <v>922145.15</v>
      </c>
      <c r="I43" s="47">
        <f t="shared" si="13"/>
        <v>922145.15</v>
      </c>
    </row>
    <row r="44" spans="1:9" ht="40.5" x14ac:dyDescent="0.3">
      <c r="A44" s="46"/>
      <c r="B44" s="46">
        <v>31</v>
      </c>
      <c r="C44" s="46"/>
      <c r="D44" s="46" t="s">
        <v>24</v>
      </c>
      <c r="E44" s="47">
        <f>SUM(E51,E55,E59)</f>
        <v>618199.47000000009</v>
      </c>
      <c r="F44" s="47">
        <f t="shared" ref="F44:G44" si="14">SUM(F51,F55,F59)</f>
        <v>657741.06999999995</v>
      </c>
      <c r="G44" s="47">
        <f t="shared" si="14"/>
        <v>658250</v>
      </c>
      <c r="H44" s="47">
        <v>658250</v>
      </c>
      <c r="I44" s="47">
        <v>658250</v>
      </c>
    </row>
    <row r="45" spans="1:9" ht="40.5" outlineLevel="1" x14ac:dyDescent="0.3">
      <c r="A45" s="46"/>
      <c r="B45" s="64">
        <v>3111</v>
      </c>
      <c r="C45" s="48"/>
      <c r="D45" s="65" t="s">
        <v>73</v>
      </c>
      <c r="E45" s="49">
        <v>473198.76</v>
      </c>
      <c r="F45" s="51">
        <v>499701.37</v>
      </c>
      <c r="G45" s="51">
        <v>500000</v>
      </c>
      <c r="H45" s="51"/>
      <c r="I45" s="51"/>
    </row>
    <row r="46" spans="1:9" ht="40.5" outlineLevel="1" x14ac:dyDescent="0.3">
      <c r="A46" s="46"/>
      <c r="B46" s="64">
        <v>3113</v>
      </c>
      <c r="C46" s="48"/>
      <c r="D46" s="65" t="s">
        <v>74</v>
      </c>
      <c r="E46" s="49">
        <v>3537.07</v>
      </c>
      <c r="F46" s="51">
        <v>5308.91</v>
      </c>
      <c r="G46" s="51">
        <v>10000</v>
      </c>
      <c r="H46" s="51"/>
      <c r="I46" s="51"/>
    </row>
    <row r="47" spans="1:9" ht="60.75" outlineLevel="1" x14ac:dyDescent="0.3">
      <c r="A47" s="46"/>
      <c r="B47" s="64">
        <v>3114</v>
      </c>
      <c r="C47" s="48"/>
      <c r="D47" s="65" t="s">
        <v>75</v>
      </c>
      <c r="E47" s="49">
        <v>13846.77</v>
      </c>
      <c r="F47" s="51">
        <v>16590.349999999999</v>
      </c>
      <c r="G47" s="51">
        <v>20000</v>
      </c>
      <c r="H47" s="51"/>
      <c r="I47" s="51"/>
    </row>
    <row r="48" spans="1:9" ht="40.5" outlineLevel="1" x14ac:dyDescent="0.3">
      <c r="A48" s="46"/>
      <c r="B48" s="64">
        <v>3121</v>
      </c>
      <c r="C48" s="48"/>
      <c r="D48" s="65" t="s">
        <v>76</v>
      </c>
      <c r="E48" s="49">
        <v>33574.97</v>
      </c>
      <c r="F48" s="51">
        <v>30526.25</v>
      </c>
      <c r="G48" s="51">
        <v>32000</v>
      </c>
      <c r="H48" s="51"/>
      <c r="I48" s="51"/>
    </row>
    <row r="49" spans="1:9" ht="60.75" outlineLevel="1" x14ac:dyDescent="0.3">
      <c r="A49" s="46"/>
      <c r="B49" s="64">
        <v>3132</v>
      </c>
      <c r="C49" s="48"/>
      <c r="D49" s="65" t="s">
        <v>77</v>
      </c>
      <c r="E49" s="49">
        <v>80946.12</v>
      </c>
      <c r="F49" s="51">
        <v>86269.83</v>
      </c>
      <c r="G49" s="51">
        <v>88000</v>
      </c>
      <c r="H49" s="51"/>
      <c r="I49" s="51"/>
    </row>
    <row r="50" spans="1:9" ht="60.75" outlineLevel="1" x14ac:dyDescent="0.3">
      <c r="A50" s="46"/>
      <c r="B50" s="64">
        <v>3133</v>
      </c>
      <c r="C50" s="48"/>
      <c r="D50" s="65" t="s">
        <v>78</v>
      </c>
      <c r="E50" s="49">
        <v>0</v>
      </c>
      <c r="F50" s="51">
        <v>331.81</v>
      </c>
      <c r="G50" s="51">
        <v>100</v>
      </c>
      <c r="H50" s="51"/>
      <c r="I50" s="51"/>
    </row>
    <row r="51" spans="1:9" ht="40.5" x14ac:dyDescent="0.3">
      <c r="A51" s="46"/>
      <c r="B51" s="48"/>
      <c r="C51" s="46">
        <v>501</v>
      </c>
      <c r="D51" s="46" t="s">
        <v>115</v>
      </c>
      <c r="E51" s="47">
        <f>SUM(E45:E50)</f>
        <v>605103.69000000006</v>
      </c>
      <c r="F51" s="47">
        <f t="shared" ref="F51:I51" si="15">SUM(F45:F50)</f>
        <v>638728.5199999999</v>
      </c>
      <c r="G51" s="47">
        <f t="shared" si="15"/>
        <v>650100</v>
      </c>
      <c r="H51" s="47">
        <f t="shared" si="15"/>
        <v>0</v>
      </c>
      <c r="I51" s="47">
        <f t="shared" si="15"/>
        <v>0</v>
      </c>
    </row>
    <row r="52" spans="1:9" ht="40.5" x14ac:dyDescent="0.3">
      <c r="A52" s="46"/>
      <c r="B52" s="64">
        <v>3111</v>
      </c>
      <c r="C52" s="48"/>
      <c r="D52" s="65" t="s">
        <v>73</v>
      </c>
      <c r="E52" s="49">
        <v>6171.62</v>
      </c>
      <c r="F52" s="49">
        <v>13073.2</v>
      </c>
      <c r="G52" s="49">
        <v>5000</v>
      </c>
      <c r="H52" s="49"/>
      <c r="I52" s="49"/>
    </row>
    <row r="53" spans="1:9" ht="40.5" x14ac:dyDescent="0.3">
      <c r="A53" s="46"/>
      <c r="B53" s="64">
        <v>3121</v>
      </c>
      <c r="C53" s="48"/>
      <c r="D53" s="65" t="s">
        <v>76</v>
      </c>
      <c r="E53" s="49">
        <v>637.07000000000005</v>
      </c>
      <c r="F53" s="49">
        <v>1327.23</v>
      </c>
      <c r="G53" s="49">
        <v>700</v>
      </c>
      <c r="H53" s="49"/>
      <c r="I53" s="49"/>
    </row>
    <row r="54" spans="1:9" ht="60.75" x14ac:dyDescent="0.3">
      <c r="A54" s="46"/>
      <c r="B54" s="64">
        <v>3132</v>
      </c>
      <c r="C54" s="48"/>
      <c r="D54" s="65" t="s">
        <v>77</v>
      </c>
      <c r="E54" s="49">
        <v>1018.32</v>
      </c>
      <c r="F54" s="49">
        <v>2389.0100000000002</v>
      </c>
      <c r="G54" s="49">
        <v>900</v>
      </c>
      <c r="H54" s="49"/>
      <c r="I54" s="49"/>
    </row>
    <row r="55" spans="1:9" ht="40.5" x14ac:dyDescent="0.3">
      <c r="A55" s="46"/>
      <c r="B55" s="64"/>
      <c r="C55" s="46">
        <v>54</v>
      </c>
      <c r="D55" s="66" t="s">
        <v>117</v>
      </c>
      <c r="E55" s="47">
        <f>SUM(E52:E54)</f>
        <v>7827.0099999999993</v>
      </c>
      <c r="F55" s="47">
        <f t="shared" ref="F55:I55" si="16">SUM(F52:F54)</f>
        <v>16789.440000000002</v>
      </c>
      <c r="G55" s="47">
        <f t="shared" si="16"/>
        <v>6600</v>
      </c>
      <c r="H55" s="47">
        <f t="shared" si="16"/>
        <v>0</v>
      </c>
      <c r="I55" s="47">
        <f t="shared" si="16"/>
        <v>0</v>
      </c>
    </row>
    <row r="56" spans="1:9" ht="40.5" x14ac:dyDescent="0.3">
      <c r="A56" s="46"/>
      <c r="B56" s="64">
        <v>3111</v>
      </c>
      <c r="C56" s="48"/>
      <c r="D56" s="65" t="s">
        <v>73</v>
      </c>
      <c r="E56" s="49">
        <v>4180.7700000000004</v>
      </c>
      <c r="F56" s="49">
        <v>1891.3</v>
      </c>
      <c r="G56" s="49">
        <v>1350</v>
      </c>
      <c r="H56" s="49"/>
      <c r="I56" s="49"/>
    </row>
    <row r="57" spans="1:9" ht="40.5" x14ac:dyDescent="0.3">
      <c r="A57" s="46"/>
      <c r="B57" s="64">
        <v>3121</v>
      </c>
      <c r="C57" s="48"/>
      <c r="D57" s="65" t="s">
        <v>76</v>
      </c>
      <c r="E57" s="49">
        <v>398.17</v>
      </c>
      <c r="F57" s="49">
        <v>0</v>
      </c>
      <c r="G57" s="49">
        <v>0</v>
      </c>
      <c r="H57" s="49"/>
      <c r="I57" s="49"/>
    </row>
    <row r="58" spans="1:9" ht="60.75" x14ac:dyDescent="0.3">
      <c r="A58" s="46"/>
      <c r="B58" s="64">
        <v>3132</v>
      </c>
      <c r="C58" s="48"/>
      <c r="D58" s="65" t="s">
        <v>77</v>
      </c>
      <c r="E58" s="49">
        <v>689.83</v>
      </c>
      <c r="F58" s="49">
        <v>331.81</v>
      </c>
      <c r="G58" s="49">
        <v>200</v>
      </c>
      <c r="H58" s="49"/>
      <c r="I58" s="49"/>
    </row>
    <row r="59" spans="1:9" ht="20.25" x14ac:dyDescent="0.3">
      <c r="A59" s="46"/>
      <c r="B59" s="64"/>
      <c r="C59" s="46">
        <v>13</v>
      </c>
      <c r="D59" s="66" t="s">
        <v>118</v>
      </c>
      <c r="E59" s="47">
        <f>SUM(E56:E58)</f>
        <v>5268.77</v>
      </c>
      <c r="F59" s="47">
        <f t="shared" ref="F59:I59" si="17">SUM(F56:F58)</f>
        <v>2223.11</v>
      </c>
      <c r="G59" s="47">
        <f t="shared" si="17"/>
        <v>1550</v>
      </c>
      <c r="H59" s="47">
        <f t="shared" si="17"/>
        <v>0</v>
      </c>
      <c r="I59" s="47">
        <f t="shared" si="17"/>
        <v>0</v>
      </c>
    </row>
    <row r="60" spans="1:9" ht="40.5" x14ac:dyDescent="0.3">
      <c r="A60" s="46"/>
      <c r="B60" s="46">
        <v>32</v>
      </c>
      <c r="C60" s="46"/>
      <c r="D60" s="46" t="s">
        <v>36</v>
      </c>
      <c r="E60" s="47">
        <f>SUM(E69,E92,E94,E98,E100,E105,E109)</f>
        <v>163679.69000000003</v>
      </c>
      <c r="F60" s="47">
        <f>SUM(F69,F92,F94,F98,F100,F105,F109)</f>
        <v>226665.67999999996</v>
      </c>
      <c r="G60" s="47">
        <f>SUM(G69,G92,G94,G98,G100,G105,G109)</f>
        <v>216708.22</v>
      </c>
      <c r="H60" s="47">
        <v>216708.22</v>
      </c>
      <c r="I60" s="47">
        <v>216708.22</v>
      </c>
    </row>
    <row r="61" spans="1:9" ht="40.5" outlineLevel="1" x14ac:dyDescent="0.3">
      <c r="A61" s="46"/>
      <c r="B61" s="64">
        <v>3211</v>
      </c>
      <c r="C61" s="48"/>
      <c r="D61" s="65" t="s">
        <v>79</v>
      </c>
      <c r="E61" s="49">
        <v>0</v>
      </c>
      <c r="F61" s="51">
        <v>132.72</v>
      </c>
      <c r="G61" s="51">
        <v>150</v>
      </c>
      <c r="H61" s="51"/>
      <c r="I61" s="51"/>
    </row>
    <row r="62" spans="1:9" ht="60.75" outlineLevel="1" x14ac:dyDescent="0.3">
      <c r="A62" s="46"/>
      <c r="B62" s="64">
        <v>3212</v>
      </c>
      <c r="C62" s="48"/>
      <c r="D62" s="65" t="s">
        <v>80</v>
      </c>
      <c r="E62" s="49">
        <v>32156.18</v>
      </c>
      <c r="F62" s="51">
        <v>46452.98</v>
      </c>
      <c r="G62" s="51">
        <v>50000</v>
      </c>
      <c r="H62" s="51"/>
      <c r="I62" s="51"/>
    </row>
    <row r="63" spans="1:9" ht="40.5" outlineLevel="1" x14ac:dyDescent="0.3">
      <c r="A63" s="46"/>
      <c r="B63" s="64">
        <v>3221</v>
      </c>
      <c r="C63" s="48"/>
      <c r="D63" s="65" t="s">
        <v>81</v>
      </c>
      <c r="E63" s="49">
        <v>0</v>
      </c>
      <c r="F63" s="51">
        <v>2654.46</v>
      </c>
      <c r="G63" s="51">
        <v>2000</v>
      </c>
      <c r="H63" s="51"/>
      <c r="I63" s="51"/>
    </row>
    <row r="64" spans="1:9" ht="40.5" outlineLevel="1" x14ac:dyDescent="0.3">
      <c r="A64" s="46"/>
      <c r="B64" s="64">
        <v>3222</v>
      </c>
      <c r="C64" s="48"/>
      <c r="D64" s="65" t="s">
        <v>82</v>
      </c>
      <c r="E64" s="49">
        <v>0</v>
      </c>
      <c r="F64" s="51">
        <v>265.45</v>
      </c>
      <c r="G64" s="51">
        <v>200</v>
      </c>
      <c r="H64" s="51"/>
      <c r="I64" s="51"/>
    </row>
    <row r="65" spans="1:9" ht="60.75" outlineLevel="1" x14ac:dyDescent="0.3">
      <c r="A65" s="46"/>
      <c r="B65" s="64">
        <v>3236</v>
      </c>
      <c r="C65" s="48"/>
      <c r="D65" s="65" t="s">
        <v>83</v>
      </c>
      <c r="E65" s="49">
        <v>889.24</v>
      </c>
      <c r="F65" s="51">
        <v>1148.05</v>
      </c>
      <c r="G65" s="51">
        <v>2000</v>
      </c>
      <c r="H65" s="51"/>
      <c r="I65" s="51"/>
    </row>
    <row r="66" spans="1:9" ht="40.5" outlineLevel="1" x14ac:dyDescent="0.3">
      <c r="A66" s="46"/>
      <c r="B66" s="64">
        <v>3295</v>
      </c>
      <c r="C66" s="48"/>
      <c r="D66" s="65" t="s">
        <v>84</v>
      </c>
      <c r="E66" s="49">
        <v>1348.8</v>
      </c>
      <c r="F66" s="51">
        <v>3981.68</v>
      </c>
      <c r="G66" s="51">
        <v>3200</v>
      </c>
      <c r="H66" s="51"/>
      <c r="I66" s="51"/>
    </row>
    <row r="67" spans="1:9" ht="40.5" outlineLevel="1" x14ac:dyDescent="0.3">
      <c r="A67" s="46"/>
      <c r="B67" s="64">
        <v>3296</v>
      </c>
      <c r="C67" s="48"/>
      <c r="D67" s="65" t="s">
        <v>85</v>
      </c>
      <c r="E67" s="49">
        <v>0</v>
      </c>
      <c r="F67" s="51">
        <v>8626.98</v>
      </c>
      <c r="G67" s="51">
        <v>800</v>
      </c>
      <c r="H67" s="51"/>
      <c r="I67" s="51"/>
    </row>
    <row r="68" spans="1:9" ht="81" outlineLevel="1" x14ac:dyDescent="0.3">
      <c r="A68" s="46"/>
      <c r="B68" s="64">
        <v>3299</v>
      </c>
      <c r="C68" s="48"/>
      <c r="D68" s="65" t="s">
        <v>86</v>
      </c>
      <c r="E68" s="49">
        <v>0</v>
      </c>
      <c r="F68" s="51">
        <v>132.72</v>
      </c>
      <c r="G68" s="51">
        <v>150</v>
      </c>
      <c r="H68" s="51"/>
      <c r="I68" s="51"/>
    </row>
    <row r="69" spans="1:9" ht="40.5" x14ac:dyDescent="0.3">
      <c r="A69" s="46"/>
      <c r="B69" s="64"/>
      <c r="C69" s="46">
        <v>501</v>
      </c>
      <c r="D69" s="66" t="s">
        <v>115</v>
      </c>
      <c r="E69" s="47">
        <f>SUM(E61:E68)</f>
        <v>34394.22</v>
      </c>
      <c r="F69" s="47">
        <f t="shared" ref="F69:I69" si="18">SUM(F61:F68)</f>
        <v>63395.040000000008</v>
      </c>
      <c r="G69" s="47">
        <f t="shared" si="18"/>
        <v>58500</v>
      </c>
      <c r="H69" s="47">
        <f t="shared" si="18"/>
        <v>0</v>
      </c>
      <c r="I69" s="47">
        <f t="shared" si="18"/>
        <v>0</v>
      </c>
    </row>
    <row r="70" spans="1:9" ht="40.5" outlineLevel="1" x14ac:dyDescent="0.3">
      <c r="A70" s="46"/>
      <c r="B70" s="64">
        <v>3211</v>
      </c>
      <c r="C70" s="48"/>
      <c r="D70" s="65" t="s">
        <v>79</v>
      </c>
      <c r="E70" s="49">
        <v>1592.67</v>
      </c>
      <c r="F70" s="49">
        <v>5043.47</v>
      </c>
      <c r="G70" s="49">
        <v>5000</v>
      </c>
      <c r="H70" s="49"/>
      <c r="I70" s="49"/>
    </row>
    <row r="71" spans="1:9" ht="60.75" outlineLevel="1" x14ac:dyDescent="0.3">
      <c r="A71" s="46"/>
      <c r="B71" s="64">
        <v>3213</v>
      </c>
      <c r="C71" s="48"/>
      <c r="D71" s="65" t="s">
        <v>87</v>
      </c>
      <c r="E71" s="49">
        <v>53.09</v>
      </c>
      <c r="F71" s="49">
        <v>530.89</v>
      </c>
      <c r="G71" s="49">
        <v>500</v>
      </c>
      <c r="H71" s="49"/>
      <c r="I71" s="49"/>
    </row>
    <row r="72" spans="1:9" ht="40.5" outlineLevel="1" x14ac:dyDescent="0.3">
      <c r="A72" s="46"/>
      <c r="B72" s="64">
        <v>3221</v>
      </c>
      <c r="C72" s="48"/>
      <c r="D72" s="65" t="s">
        <v>81</v>
      </c>
      <c r="E72" s="49">
        <v>13271.99</v>
      </c>
      <c r="F72" s="49">
        <v>11945.05</v>
      </c>
      <c r="G72" s="49">
        <v>12000</v>
      </c>
      <c r="H72" s="49"/>
      <c r="I72" s="49"/>
    </row>
    <row r="73" spans="1:9" ht="40.5" outlineLevel="1" x14ac:dyDescent="0.3">
      <c r="A73" s="46"/>
      <c r="B73" s="64">
        <v>3222</v>
      </c>
      <c r="C73" s="48"/>
      <c r="D73" s="65" t="s">
        <v>82</v>
      </c>
      <c r="E73" s="49">
        <v>658.7</v>
      </c>
      <c r="F73" s="49">
        <v>398.17</v>
      </c>
      <c r="G73" s="49">
        <v>400</v>
      </c>
      <c r="H73" s="49"/>
      <c r="I73" s="49"/>
    </row>
    <row r="74" spans="1:9" ht="20.25" outlineLevel="1" x14ac:dyDescent="0.3">
      <c r="A74" s="46"/>
      <c r="B74" s="64">
        <v>3223</v>
      </c>
      <c r="C74" s="48"/>
      <c r="D74" s="65" t="s">
        <v>88</v>
      </c>
      <c r="E74" s="49">
        <v>23779.88</v>
      </c>
      <c r="F74" s="49">
        <v>47780.21</v>
      </c>
      <c r="G74" s="49">
        <v>44000</v>
      </c>
      <c r="H74" s="49"/>
      <c r="I74" s="49"/>
    </row>
    <row r="75" spans="1:9" ht="60.75" outlineLevel="1" x14ac:dyDescent="0.3">
      <c r="A75" s="46"/>
      <c r="B75" s="64">
        <v>3224</v>
      </c>
      <c r="C75" s="48"/>
      <c r="D75" s="65" t="s">
        <v>89</v>
      </c>
      <c r="E75" s="49">
        <v>10613.3</v>
      </c>
      <c r="F75" s="49">
        <v>10617.83</v>
      </c>
      <c r="G75" s="49">
        <v>10000</v>
      </c>
      <c r="H75" s="49"/>
      <c r="I75" s="49"/>
    </row>
    <row r="76" spans="1:9" ht="40.5" outlineLevel="1" x14ac:dyDescent="0.3">
      <c r="A76" s="46"/>
      <c r="B76" s="64">
        <v>3225</v>
      </c>
      <c r="C76" s="48"/>
      <c r="D76" s="65" t="s">
        <v>90</v>
      </c>
      <c r="E76" s="49">
        <v>11927.04</v>
      </c>
      <c r="F76" s="49">
        <v>2488.5500000000002</v>
      </c>
      <c r="G76" s="49">
        <v>2500</v>
      </c>
      <c r="H76" s="49"/>
      <c r="I76" s="49"/>
    </row>
    <row r="77" spans="1:9" ht="40.5" outlineLevel="1" x14ac:dyDescent="0.3">
      <c r="A77" s="46"/>
      <c r="B77" s="64">
        <v>3227</v>
      </c>
      <c r="C77" s="48"/>
      <c r="D77" s="65" t="s">
        <v>91</v>
      </c>
      <c r="E77" s="49">
        <v>785.03</v>
      </c>
      <c r="F77" s="49">
        <v>1194.51</v>
      </c>
      <c r="G77" s="49">
        <v>1200</v>
      </c>
      <c r="H77" s="49"/>
      <c r="I77" s="49"/>
    </row>
    <row r="78" spans="1:9" ht="60.75" outlineLevel="1" x14ac:dyDescent="0.3">
      <c r="A78" s="46"/>
      <c r="B78" s="64">
        <v>3231</v>
      </c>
      <c r="C78" s="48"/>
      <c r="D78" s="65" t="s">
        <v>92</v>
      </c>
      <c r="E78" s="49">
        <v>1760.31</v>
      </c>
      <c r="F78" s="49">
        <v>1990.84</v>
      </c>
      <c r="G78" s="49">
        <v>2000</v>
      </c>
      <c r="H78" s="49"/>
      <c r="I78" s="49"/>
    </row>
    <row r="79" spans="1:9" ht="40.5" outlineLevel="1" x14ac:dyDescent="0.3">
      <c r="A79" s="46"/>
      <c r="B79" s="64">
        <v>3232</v>
      </c>
      <c r="C79" s="48"/>
      <c r="D79" s="65" t="s">
        <v>93</v>
      </c>
      <c r="E79" s="49">
        <v>22363.73</v>
      </c>
      <c r="F79" s="49">
        <v>16590.349999999999</v>
      </c>
      <c r="G79" s="49">
        <v>16600</v>
      </c>
      <c r="H79" s="49"/>
      <c r="I79" s="49"/>
    </row>
    <row r="80" spans="1:9" ht="40.5" outlineLevel="1" x14ac:dyDescent="0.3">
      <c r="A80" s="46"/>
      <c r="B80" s="64">
        <v>3233</v>
      </c>
      <c r="C80" s="48"/>
      <c r="D80" s="65" t="s">
        <v>94</v>
      </c>
      <c r="E80" s="49">
        <v>127.41</v>
      </c>
      <c r="F80" s="49">
        <v>265.45</v>
      </c>
      <c r="G80" s="49">
        <v>150</v>
      </c>
      <c r="H80" s="49"/>
      <c r="I80" s="49"/>
    </row>
    <row r="81" spans="1:9" ht="40.5" outlineLevel="1" x14ac:dyDescent="0.3">
      <c r="A81" s="46"/>
      <c r="B81" s="64">
        <v>3234</v>
      </c>
      <c r="C81" s="48"/>
      <c r="D81" s="65" t="s">
        <v>95</v>
      </c>
      <c r="E81" s="49">
        <v>7839.78</v>
      </c>
      <c r="F81" s="49">
        <v>8626.98</v>
      </c>
      <c r="G81" s="49">
        <v>8000</v>
      </c>
      <c r="H81" s="49"/>
      <c r="I81" s="49"/>
    </row>
    <row r="82" spans="1:9" ht="40.5" outlineLevel="1" x14ac:dyDescent="0.3">
      <c r="A82" s="46"/>
      <c r="B82" s="64">
        <v>3235</v>
      </c>
      <c r="C82" s="48"/>
      <c r="D82" s="65" t="s">
        <v>96</v>
      </c>
      <c r="E82" s="49">
        <v>136.44</v>
      </c>
      <c r="F82" s="49">
        <v>265.45</v>
      </c>
      <c r="G82" s="49">
        <v>200</v>
      </c>
      <c r="H82" s="49"/>
      <c r="I82" s="49"/>
    </row>
    <row r="83" spans="1:9" ht="60.75" outlineLevel="1" x14ac:dyDescent="0.3">
      <c r="A83" s="46"/>
      <c r="B83" s="64">
        <v>3236</v>
      </c>
      <c r="C83" s="48"/>
      <c r="D83" s="65" t="s">
        <v>83</v>
      </c>
      <c r="E83" s="49">
        <v>1790.43</v>
      </c>
      <c r="F83" s="49">
        <v>1725.4</v>
      </c>
      <c r="G83" s="49">
        <v>2000</v>
      </c>
      <c r="H83" s="49"/>
      <c r="I83" s="49"/>
    </row>
    <row r="84" spans="1:9" ht="40.5" outlineLevel="1" x14ac:dyDescent="0.3">
      <c r="A84" s="46"/>
      <c r="B84" s="64">
        <v>3237</v>
      </c>
      <c r="C84" s="48"/>
      <c r="D84" s="65" t="s">
        <v>97</v>
      </c>
      <c r="E84" s="49">
        <v>1921.16</v>
      </c>
      <c r="F84" s="49">
        <v>3318.07</v>
      </c>
      <c r="G84" s="49">
        <v>3300</v>
      </c>
      <c r="H84" s="49"/>
      <c r="I84" s="49"/>
    </row>
    <row r="85" spans="1:9" ht="20.25" outlineLevel="1" x14ac:dyDescent="0.3">
      <c r="A85" s="46"/>
      <c r="B85" s="64">
        <v>3238</v>
      </c>
      <c r="C85" s="48"/>
      <c r="D85" s="65" t="s">
        <v>98</v>
      </c>
      <c r="E85" s="49">
        <v>5707.08</v>
      </c>
      <c r="F85" s="49">
        <v>5574.36</v>
      </c>
      <c r="G85" s="49">
        <v>5500</v>
      </c>
      <c r="H85" s="49"/>
      <c r="I85" s="49"/>
    </row>
    <row r="86" spans="1:9" ht="20.25" outlineLevel="1" x14ac:dyDescent="0.3">
      <c r="A86" s="46"/>
      <c r="B86" s="64">
        <v>3239</v>
      </c>
      <c r="C86" s="48"/>
      <c r="D86" s="65" t="s">
        <v>99</v>
      </c>
      <c r="E86" s="49">
        <v>433.9</v>
      </c>
      <c r="F86" s="49">
        <v>598.91999999999996</v>
      </c>
      <c r="G86" s="49">
        <v>300</v>
      </c>
      <c r="H86" s="49"/>
      <c r="I86" s="49"/>
    </row>
    <row r="87" spans="1:9" ht="40.5" outlineLevel="1" x14ac:dyDescent="0.3">
      <c r="A87" s="46"/>
      <c r="B87" s="64">
        <v>3292</v>
      </c>
      <c r="C87" s="48"/>
      <c r="D87" s="65" t="s">
        <v>100</v>
      </c>
      <c r="E87" s="49">
        <v>2114.8200000000002</v>
      </c>
      <c r="F87" s="49">
        <v>2787.18</v>
      </c>
      <c r="G87" s="49">
        <v>2800</v>
      </c>
      <c r="H87" s="49"/>
      <c r="I87" s="49"/>
    </row>
    <row r="88" spans="1:9" ht="20.25" outlineLevel="1" x14ac:dyDescent="0.3">
      <c r="A88" s="46"/>
      <c r="B88" s="64">
        <v>3293</v>
      </c>
      <c r="C88" s="48"/>
      <c r="D88" s="65" t="s">
        <v>101</v>
      </c>
      <c r="E88" s="49">
        <v>226.11</v>
      </c>
      <c r="F88" s="49">
        <v>265.45</v>
      </c>
      <c r="G88" s="49">
        <v>200</v>
      </c>
      <c r="H88" s="49"/>
      <c r="I88" s="49"/>
    </row>
    <row r="89" spans="1:9" ht="20.25" outlineLevel="1" x14ac:dyDescent="0.3">
      <c r="A89" s="46"/>
      <c r="B89" s="64">
        <v>3294</v>
      </c>
      <c r="C89" s="48"/>
      <c r="D89" s="65" t="s">
        <v>102</v>
      </c>
      <c r="E89" s="49">
        <v>132.72</v>
      </c>
      <c r="F89" s="49">
        <v>265.45</v>
      </c>
      <c r="G89" s="49">
        <v>200</v>
      </c>
      <c r="H89" s="49"/>
      <c r="I89" s="49"/>
    </row>
    <row r="90" spans="1:9" ht="40.5" outlineLevel="1" x14ac:dyDescent="0.3">
      <c r="A90" s="46"/>
      <c r="B90" s="64">
        <v>3295</v>
      </c>
      <c r="C90" s="48"/>
      <c r="D90" s="65" t="s">
        <v>84</v>
      </c>
      <c r="E90" s="49">
        <v>462.86</v>
      </c>
      <c r="F90" s="49">
        <v>663.6</v>
      </c>
      <c r="G90" s="49">
        <v>600</v>
      </c>
      <c r="H90" s="49"/>
      <c r="I90" s="49"/>
    </row>
    <row r="91" spans="1:9" ht="81" outlineLevel="1" x14ac:dyDescent="0.3">
      <c r="A91" s="46"/>
      <c r="B91" s="64">
        <v>3299</v>
      </c>
      <c r="C91" s="48"/>
      <c r="D91" s="65" t="s">
        <v>86</v>
      </c>
      <c r="E91" s="49">
        <v>263.48</v>
      </c>
      <c r="F91" s="49">
        <v>265.44</v>
      </c>
      <c r="G91" s="49">
        <v>141.18</v>
      </c>
      <c r="H91" s="49"/>
      <c r="I91" s="49"/>
    </row>
    <row r="92" spans="1:9" ht="101.25" x14ac:dyDescent="0.3">
      <c r="A92" s="46"/>
      <c r="B92" s="64"/>
      <c r="C92" s="46">
        <v>12</v>
      </c>
      <c r="D92" s="66" t="s">
        <v>114</v>
      </c>
      <c r="E92" s="47">
        <f>SUM(E70:E91)</f>
        <v>107961.93000000001</v>
      </c>
      <c r="F92" s="47">
        <f t="shared" ref="F92:I92" si="19">SUM(F70:F91)</f>
        <v>123201.61999999998</v>
      </c>
      <c r="G92" s="47">
        <f t="shared" si="19"/>
        <v>117591.18</v>
      </c>
      <c r="H92" s="47">
        <f t="shared" si="19"/>
        <v>0</v>
      </c>
      <c r="I92" s="47">
        <f t="shared" si="19"/>
        <v>0</v>
      </c>
    </row>
    <row r="93" spans="1:9" ht="60.75" x14ac:dyDescent="0.3">
      <c r="A93" s="46"/>
      <c r="B93" s="64">
        <v>3212</v>
      </c>
      <c r="C93" s="48"/>
      <c r="D93" s="65" t="s">
        <v>80</v>
      </c>
      <c r="E93" s="49">
        <v>730.32</v>
      </c>
      <c r="F93" s="49">
        <v>517.62</v>
      </c>
      <c r="G93" s="49">
        <v>100</v>
      </c>
      <c r="H93" s="49"/>
      <c r="I93" s="49"/>
    </row>
    <row r="94" spans="1:9" ht="20.25" x14ac:dyDescent="0.3">
      <c r="A94" s="46"/>
      <c r="B94" s="64"/>
      <c r="C94" s="46">
        <v>13</v>
      </c>
      <c r="D94" s="66" t="s">
        <v>118</v>
      </c>
      <c r="E94" s="47">
        <f>E93</f>
        <v>730.32</v>
      </c>
      <c r="F94" s="47">
        <f t="shared" ref="F94:I94" si="20">F93</f>
        <v>517.62</v>
      </c>
      <c r="G94" s="47">
        <f t="shared" si="20"/>
        <v>100</v>
      </c>
      <c r="H94" s="47">
        <f t="shared" si="20"/>
        <v>0</v>
      </c>
      <c r="I94" s="47">
        <f t="shared" si="20"/>
        <v>0</v>
      </c>
    </row>
    <row r="95" spans="1:9" ht="40.5" x14ac:dyDescent="0.3">
      <c r="A95" s="46"/>
      <c r="B95" s="64">
        <v>3222</v>
      </c>
      <c r="C95" s="48"/>
      <c r="D95" s="65" t="s">
        <v>82</v>
      </c>
      <c r="E95" s="49">
        <v>28.22</v>
      </c>
      <c r="F95" s="49">
        <v>2389</v>
      </c>
      <c r="G95" s="49">
        <v>2400</v>
      </c>
      <c r="H95" s="49"/>
      <c r="I95" s="49"/>
    </row>
    <row r="96" spans="1:9" ht="20.25" x14ac:dyDescent="0.3">
      <c r="A96" s="46"/>
      <c r="B96" s="64">
        <v>3223</v>
      </c>
      <c r="C96" s="48"/>
      <c r="D96" s="65" t="s">
        <v>88</v>
      </c>
      <c r="E96" s="49">
        <v>116.35</v>
      </c>
      <c r="F96" s="49">
        <v>265.45</v>
      </c>
      <c r="G96" s="49">
        <v>300</v>
      </c>
      <c r="H96" s="49"/>
      <c r="I96" s="49"/>
    </row>
    <row r="97" spans="1:9" ht="81" x14ac:dyDescent="0.3">
      <c r="A97" s="46"/>
      <c r="B97" s="64">
        <v>3299</v>
      </c>
      <c r="C97" s="48"/>
      <c r="D97" s="65" t="s">
        <v>86</v>
      </c>
      <c r="E97" s="49">
        <v>0.06</v>
      </c>
      <c r="F97" s="49">
        <v>0</v>
      </c>
      <c r="G97" s="49">
        <v>0</v>
      </c>
      <c r="H97" s="49"/>
      <c r="I97" s="49"/>
    </row>
    <row r="98" spans="1:9" ht="20.25" x14ac:dyDescent="0.3">
      <c r="A98" s="46"/>
      <c r="B98" s="64"/>
      <c r="C98" s="46">
        <v>31</v>
      </c>
      <c r="D98" s="66" t="s">
        <v>40</v>
      </c>
      <c r="E98" s="47">
        <f>SUM(E95:E97)</f>
        <v>144.63</v>
      </c>
      <c r="F98" s="47">
        <f>SUM(F95:F97)</f>
        <v>2654.45</v>
      </c>
      <c r="G98" s="47">
        <f>SUM(G95:G97)</f>
        <v>2700</v>
      </c>
      <c r="H98" s="49"/>
      <c r="I98" s="49"/>
    </row>
    <row r="99" spans="1:9" ht="81" x14ac:dyDescent="0.3">
      <c r="A99" s="46"/>
      <c r="B99" s="64">
        <v>3299</v>
      </c>
      <c r="C99" s="48"/>
      <c r="D99" s="65" t="s">
        <v>86</v>
      </c>
      <c r="E99" s="49">
        <v>0</v>
      </c>
      <c r="F99" s="49">
        <v>0</v>
      </c>
      <c r="G99" s="49">
        <v>500</v>
      </c>
      <c r="H99" s="49"/>
      <c r="I99" s="49"/>
    </row>
    <row r="100" spans="1:9" ht="40.5" x14ac:dyDescent="0.3">
      <c r="A100" s="46"/>
      <c r="B100" s="64"/>
      <c r="C100" s="46">
        <v>931</v>
      </c>
      <c r="D100" s="66" t="s">
        <v>136</v>
      </c>
      <c r="E100" s="47">
        <f>E99</f>
        <v>0</v>
      </c>
      <c r="F100" s="47">
        <f t="shared" ref="F100:G100" si="21">F99</f>
        <v>0</v>
      </c>
      <c r="G100" s="47">
        <f t="shared" si="21"/>
        <v>500</v>
      </c>
      <c r="H100" s="47">
        <f t="shared" ref="H100:I100" si="22">SUM(H95:H96)</f>
        <v>0</v>
      </c>
      <c r="I100" s="47">
        <f t="shared" si="22"/>
        <v>0</v>
      </c>
    </row>
    <row r="101" spans="1:9" ht="40.5" x14ac:dyDescent="0.3">
      <c r="A101" s="46"/>
      <c r="B101" s="64">
        <v>3221</v>
      </c>
      <c r="C101" s="48"/>
      <c r="D101" s="65" t="s">
        <v>81</v>
      </c>
      <c r="E101" s="49">
        <v>326.88</v>
      </c>
      <c r="F101" s="49">
        <v>1327.23</v>
      </c>
      <c r="G101" s="49">
        <v>1300</v>
      </c>
      <c r="H101" s="49"/>
      <c r="I101" s="49"/>
    </row>
    <row r="102" spans="1:9" ht="40.5" x14ac:dyDescent="0.3">
      <c r="A102" s="46"/>
      <c r="B102" s="64">
        <v>3222</v>
      </c>
      <c r="C102" s="48"/>
      <c r="D102" s="65" t="s">
        <v>82</v>
      </c>
      <c r="E102" s="49">
        <v>18463.810000000001</v>
      </c>
      <c r="F102" s="49">
        <v>23890.11</v>
      </c>
      <c r="G102" s="49">
        <v>25000</v>
      </c>
      <c r="H102" s="49"/>
      <c r="I102" s="49"/>
    </row>
    <row r="103" spans="1:9" ht="40.5" x14ac:dyDescent="0.3">
      <c r="A103" s="46"/>
      <c r="B103" s="64">
        <v>3232</v>
      </c>
      <c r="C103" s="48"/>
      <c r="D103" s="65" t="s">
        <v>93</v>
      </c>
      <c r="E103" s="49">
        <v>200.97</v>
      </c>
      <c r="F103" s="49">
        <v>1327.23</v>
      </c>
      <c r="G103" s="49">
        <v>1000</v>
      </c>
      <c r="H103" s="49"/>
      <c r="I103" s="49"/>
    </row>
    <row r="104" spans="1:9" ht="81" x14ac:dyDescent="0.3">
      <c r="A104" s="46"/>
      <c r="B104" s="64">
        <v>3299</v>
      </c>
      <c r="C104" s="48"/>
      <c r="D104" s="65" t="s">
        <v>86</v>
      </c>
      <c r="E104" s="49">
        <v>0</v>
      </c>
      <c r="F104" s="49">
        <v>6636.14</v>
      </c>
      <c r="G104" s="49">
        <v>6000</v>
      </c>
      <c r="H104" s="49"/>
      <c r="I104" s="49"/>
    </row>
    <row r="105" spans="1:9" ht="60.75" x14ac:dyDescent="0.3">
      <c r="A105" s="46"/>
      <c r="B105" s="64"/>
      <c r="C105" s="46">
        <v>412</v>
      </c>
      <c r="D105" s="66" t="s">
        <v>65</v>
      </c>
      <c r="E105" s="47">
        <f>SUM(E101:E104)</f>
        <v>18991.660000000003</v>
      </c>
      <c r="F105" s="47">
        <f t="shared" ref="F105:I105" si="23">SUM(F101:F104)</f>
        <v>33180.71</v>
      </c>
      <c r="G105" s="47">
        <f t="shared" si="23"/>
        <v>33300</v>
      </c>
      <c r="H105" s="47">
        <f t="shared" si="23"/>
        <v>0</v>
      </c>
      <c r="I105" s="47">
        <f t="shared" si="23"/>
        <v>0</v>
      </c>
    </row>
    <row r="106" spans="1:9" ht="40.5" x14ac:dyDescent="0.3">
      <c r="A106" s="46"/>
      <c r="B106" s="64">
        <v>3211</v>
      </c>
      <c r="C106" s="48"/>
      <c r="D106" s="65" t="s">
        <v>79</v>
      </c>
      <c r="E106" s="49">
        <v>0</v>
      </c>
      <c r="F106" s="49">
        <v>265.45</v>
      </c>
      <c r="G106" s="49">
        <v>100</v>
      </c>
      <c r="H106" s="49"/>
      <c r="I106" s="49"/>
    </row>
    <row r="107" spans="1:9" ht="60.75" x14ac:dyDescent="0.3">
      <c r="A107" s="46"/>
      <c r="B107" s="64">
        <v>3212</v>
      </c>
      <c r="C107" s="48"/>
      <c r="D107" s="65" t="s">
        <v>80</v>
      </c>
      <c r="E107" s="49">
        <v>1456.93</v>
      </c>
      <c r="F107" s="49">
        <v>3450.79</v>
      </c>
      <c r="G107" s="49">
        <v>1000</v>
      </c>
      <c r="H107" s="49"/>
      <c r="I107" s="49"/>
    </row>
    <row r="108" spans="1:9" ht="40.5" x14ac:dyDescent="0.3">
      <c r="A108" s="46"/>
      <c r="B108" s="64">
        <v>3222</v>
      </c>
      <c r="C108" s="48"/>
      <c r="D108" s="65" t="s">
        <v>132</v>
      </c>
      <c r="E108" s="49">
        <v>0</v>
      </c>
      <c r="F108" s="49">
        <v>0</v>
      </c>
      <c r="G108" s="49">
        <v>2917.04</v>
      </c>
      <c r="H108" s="49"/>
      <c r="I108" s="49"/>
    </row>
    <row r="109" spans="1:9" ht="40.5" x14ac:dyDescent="0.3">
      <c r="A109" s="46"/>
      <c r="B109" s="64"/>
      <c r="C109" s="46">
        <v>54</v>
      </c>
      <c r="D109" s="66" t="s">
        <v>117</v>
      </c>
      <c r="E109" s="47">
        <f>SUM(E106:E108)</f>
        <v>1456.93</v>
      </c>
      <c r="F109" s="47">
        <f>SUM(F106:F108)</f>
        <v>3716.24</v>
      </c>
      <c r="G109" s="47">
        <f>SUM(G106:G108)</f>
        <v>4017.04</v>
      </c>
      <c r="H109" s="47">
        <f t="shared" ref="H109:I109" si="24">SUM(H106:H107)</f>
        <v>0</v>
      </c>
      <c r="I109" s="47">
        <f t="shared" si="24"/>
        <v>0</v>
      </c>
    </row>
    <row r="110" spans="1:9" ht="40.5" x14ac:dyDescent="0.3">
      <c r="A110" s="46"/>
      <c r="B110" s="67">
        <v>34</v>
      </c>
      <c r="C110" s="46"/>
      <c r="D110" s="66" t="s">
        <v>103</v>
      </c>
      <c r="E110" s="47">
        <f>SUM(E112,E114)</f>
        <v>1027.06</v>
      </c>
      <c r="F110" s="47">
        <f t="shared" ref="F110:G110" si="25">SUM(F112,F114)</f>
        <v>7697.92</v>
      </c>
      <c r="G110" s="47">
        <f t="shared" si="25"/>
        <v>2100</v>
      </c>
      <c r="H110" s="47">
        <v>2100</v>
      </c>
      <c r="I110" s="47">
        <v>2100</v>
      </c>
    </row>
    <row r="111" spans="1:9" ht="60.75" x14ac:dyDescent="0.3">
      <c r="A111" s="46"/>
      <c r="B111" s="64">
        <v>3431</v>
      </c>
      <c r="C111" s="48"/>
      <c r="D111" s="65" t="s">
        <v>106</v>
      </c>
      <c r="E111" s="49">
        <v>1027.06</v>
      </c>
      <c r="F111" s="49">
        <v>1061.78</v>
      </c>
      <c r="G111" s="49">
        <v>1500</v>
      </c>
      <c r="H111" s="49"/>
      <c r="I111" s="49"/>
    </row>
    <row r="112" spans="1:9" ht="101.25" x14ac:dyDescent="0.3">
      <c r="A112" s="46"/>
      <c r="B112" s="64"/>
      <c r="C112" s="46">
        <v>12</v>
      </c>
      <c r="D112" s="66" t="s">
        <v>114</v>
      </c>
      <c r="E112" s="47">
        <f>E111</f>
        <v>1027.06</v>
      </c>
      <c r="F112" s="47">
        <f t="shared" ref="F112:I112" si="26">F111</f>
        <v>1061.78</v>
      </c>
      <c r="G112" s="47">
        <f t="shared" si="26"/>
        <v>1500</v>
      </c>
      <c r="H112" s="47">
        <f t="shared" si="26"/>
        <v>0</v>
      </c>
      <c r="I112" s="47">
        <f t="shared" si="26"/>
        <v>0</v>
      </c>
    </row>
    <row r="113" spans="1:9" ht="20.25" x14ac:dyDescent="0.3">
      <c r="A113" s="46"/>
      <c r="B113" s="64">
        <v>3433</v>
      </c>
      <c r="C113" s="46"/>
      <c r="D113" s="65" t="s">
        <v>104</v>
      </c>
      <c r="E113" s="49">
        <v>0</v>
      </c>
      <c r="F113" s="49">
        <v>6636.14</v>
      </c>
      <c r="G113" s="49">
        <v>600</v>
      </c>
      <c r="H113" s="49"/>
      <c r="I113" s="49"/>
    </row>
    <row r="114" spans="1:9" ht="40.5" x14ac:dyDescent="0.3">
      <c r="A114" s="46"/>
      <c r="B114" s="64"/>
      <c r="C114" s="46">
        <v>501</v>
      </c>
      <c r="D114" s="66" t="s">
        <v>115</v>
      </c>
      <c r="E114" s="47">
        <f>E113</f>
        <v>0</v>
      </c>
      <c r="F114" s="47">
        <f t="shared" ref="F114:I114" si="27">F113</f>
        <v>6636.14</v>
      </c>
      <c r="G114" s="47">
        <f t="shared" si="27"/>
        <v>600</v>
      </c>
      <c r="H114" s="47">
        <f t="shared" si="27"/>
        <v>0</v>
      </c>
      <c r="I114" s="47">
        <f t="shared" si="27"/>
        <v>0</v>
      </c>
    </row>
    <row r="115" spans="1:9" ht="60.75" x14ac:dyDescent="0.3">
      <c r="A115" s="46"/>
      <c r="B115" s="67">
        <v>37</v>
      </c>
      <c r="C115" s="46"/>
      <c r="D115" s="66" t="s">
        <v>107</v>
      </c>
      <c r="E115" s="47">
        <f>SUM(E117,E119)</f>
        <v>33867.83</v>
      </c>
      <c r="F115" s="47">
        <f t="shared" ref="F115:G115" si="28">SUM(F117,F119)</f>
        <v>41144.07</v>
      </c>
      <c r="G115" s="47">
        <f t="shared" si="28"/>
        <v>45086.93</v>
      </c>
      <c r="H115" s="47">
        <f>$G$115</f>
        <v>45086.93</v>
      </c>
      <c r="I115" s="47">
        <f>$G$115</f>
        <v>45086.93</v>
      </c>
    </row>
    <row r="116" spans="1:9" ht="81" x14ac:dyDescent="0.3">
      <c r="A116" s="46"/>
      <c r="B116" s="64">
        <v>3722</v>
      </c>
      <c r="C116" s="48"/>
      <c r="D116" s="65" t="s">
        <v>108</v>
      </c>
      <c r="E116" s="49">
        <v>33850.58</v>
      </c>
      <c r="F116" s="49">
        <v>41144.07</v>
      </c>
      <c r="G116" s="49">
        <v>45086.93</v>
      </c>
      <c r="H116" s="49"/>
      <c r="I116" s="49"/>
    </row>
    <row r="117" spans="1:9" ht="101.25" x14ac:dyDescent="0.3">
      <c r="A117" s="46"/>
      <c r="B117" s="64"/>
      <c r="C117" s="46">
        <v>12</v>
      </c>
      <c r="D117" s="66" t="s">
        <v>114</v>
      </c>
      <c r="E117" s="47">
        <f>E116</f>
        <v>33850.58</v>
      </c>
      <c r="F117" s="47">
        <f t="shared" ref="F117:I117" si="29">F116</f>
        <v>41144.07</v>
      </c>
      <c r="G117" s="47">
        <f t="shared" si="29"/>
        <v>45086.93</v>
      </c>
      <c r="H117" s="47">
        <f t="shared" si="29"/>
        <v>0</v>
      </c>
      <c r="I117" s="47">
        <f t="shared" si="29"/>
        <v>0</v>
      </c>
    </row>
    <row r="118" spans="1:9" ht="81" x14ac:dyDescent="0.3">
      <c r="A118" s="46"/>
      <c r="B118" s="64">
        <v>3722</v>
      </c>
      <c r="C118" s="46"/>
      <c r="D118" s="65" t="s">
        <v>108</v>
      </c>
      <c r="E118" s="49">
        <v>17.25</v>
      </c>
      <c r="F118" s="49">
        <v>0</v>
      </c>
      <c r="G118" s="49">
        <v>0</v>
      </c>
      <c r="H118" s="49"/>
      <c r="I118" s="49"/>
    </row>
    <row r="119" spans="1:9" ht="60.75" x14ac:dyDescent="0.3">
      <c r="A119" s="46"/>
      <c r="B119" s="64"/>
      <c r="C119" s="46">
        <v>412</v>
      </c>
      <c r="D119" s="66" t="s">
        <v>65</v>
      </c>
      <c r="E119" s="47">
        <f>E118</f>
        <v>17.25</v>
      </c>
      <c r="F119" s="47">
        <f t="shared" ref="F119:I119" si="30">F118</f>
        <v>0</v>
      </c>
      <c r="G119" s="47">
        <f t="shared" si="30"/>
        <v>0</v>
      </c>
      <c r="H119" s="47">
        <f t="shared" si="30"/>
        <v>0</v>
      </c>
      <c r="I119" s="47">
        <f t="shared" si="30"/>
        <v>0</v>
      </c>
    </row>
    <row r="120" spans="1:9" ht="81" x14ac:dyDescent="0.3">
      <c r="A120" s="46">
        <v>4</v>
      </c>
      <c r="B120" s="64"/>
      <c r="C120" s="48"/>
      <c r="D120" s="62" t="s">
        <v>25</v>
      </c>
      <c r="E120" s="47">
        <f>E121</f>
        <v>16086.130000000001</v>
      </c>
      <c r="F120" s="47">
        <f t="shared" ref="F120:G120" si="31">F121</f>
        <v>11281.44</v>
      </c>
      <c r="G120" s="47">
        <f t="shared" si="31"/>
        <v>13000</v>
      </c>
      <c r="H120" s="47">
        <v>13000</v>
      </c>
      <c r="I120" s="47">
        <v>13000</v>
      </c>
    </row>
    <row r="121" spans="1:9" ht="101.25" x14ac:dyDescent="0.3">
      <c r="A121" s="46"/>
      <c r="B121" s="67">
        <v>42</v>
      </c>
      <c r="C121" s="46"/>
      <c r="D121" s="66" t="s">
        <v>55</v>
      </c>
      <c r="E121" s="47">
        <f t="shared" ref="E121:F121" si="32">SUM(E124,E126,E128,E130)</f>
        <v>16086.130000000001</v>
      </c>
      <c r="F121" s="47">
        <f t="shared" si="32"/>
        <v>11281.44</v>
      </c>
      <c r="G121" s="47">
        <f>SUM(G124,G126,G128,G130)</f>
        <v>13000</v>
      </c>
      <c r="H121" s="47">
        <v>13000</v>
      </c>
      <c r="I121" s="47">
        <v>13000</v>
      </c>
    </row>
    <row r="122" spans="1:9" ht="60.75" x14ac:dyDescent="0.3">
      <c r="A122" s="46"/>
      <c r="B122" s="64">
        <v>4223</v>
      </c>
      <c r="C122" s="48"/>
      <c r="D122" s="65" t="s">
        <v>119</v>
      </c>
      <c r="E122" s="49">
        <v>4313.49</v>
      </c>
      <c r="F122" s="49">
        <v>0</v>
      </c>
      <c r="G122" s="49">
        <v>0</v>
      </c>
      <c r="H122" s="49"/>
      <c r="I122" s="49"/>
    </row>
    <row r="123" spans="1:9" ht="60.75" x14ac:dyDescent="0.3">
      <c r="A123" s="46"/>
      <c r="B123" s="64">
        <v>4227</v>
      </c>
      <c r="C123" s="48"/>
      <c r="D123" s="65" t="s">
        <v>120</v>
      </c>
      <c r="E123" s="49">
        <v>3831.34</v>
      </c>
      <c r="F123" s="49">
        <v>0</v>
      </c>
      <c r="G123" s="49">
        <v>0</v>
      </c>
      <c r="H123" s="49"/>
      <c r="I123" s="49"/>
    </row>
    <row r="124" spans="1:9" ht="101.25" x14ac:dyDescent="0.3">
      <c r="A124" s="46"/>
      <c r="B124" s="48"/>
      <c r="C124" s="46">
        <v>12</v>
      </c>
      <c r="D124" s="66" t="s">
        <v>114</v>
      </c>
      <c r="E124" s="47">
        <f>SUM(E122:E123)</f>
        <v>8144.83</v>
      </c>
      <c r="F124" s="47">
        <f>SUM(F122:F123)</f>
        <v>0</v>
      </c>
      <c r="G124" s="47">
        <f>SUM(G122:G123)</f>
        <v>0</v>
      </c>
      <c r="H124" s="47">
        <f>SUM(H122:H123)</f>
        <v>0</v>
      </c>
      <c r="I124" s="47">
        <f>SUM(I122:I123)</f>
        <v>0</v>
      </c>
    </row>
    <row r="125" spans="1:9" ht="60.75" x14ac:dyDescent="0.3">
      <c r="A125" s="46"/>
      <c r="B125" s="64">
        <v>4227</v>
      </c>
      <c r="C125" s="46"/>
      <c r="D125" s="65" t="s">
        <v>120</v>
      </c>
      <c r="E125" s="49">
        <v>0</v>
      </c>
      <c r="F125" s="49">
        <v>0</v>
      </c>
      <c r="G125" s="49">
        <v>2000</v>
      </c>
      <c r="H125" s="47"/>
      <c r="I125" s="47"/>
    </row>
    <row r="126" spans="1:9" ht="60.75" x14ac:dyDescent="0.3">
      <c r="A126" s="46"/>
      <c r="B126" s="64"/>
      <c r="C126" s="46">
        <v>9412</v>
      </c>
      <c r="D126" s="66" t="s">
        <v>135</v>
      </c>
      <c r="E126" s="47">
        <f>E125</f>
        <v>0</v>
      </c>
      <c r="F126" s="47">
        <f t="shared" ref="F126:I126" si="33">F125</f>
        <v>0</v>
      </c>
      <c r="G126" s="47">
        <f t="shared" si="33"/>
        <v>2000</v>
      </c>
      <c r="H126" s="47">
        <f t="shared" si="33"/>
        <v>0</v>
      </c>
      <c r="I126" s="47">
        <f t="shared" si="33"/>
        <v>0</v>
      </c>
    </row>
    <row r="127" spans="1:9" ht="40.5" x14ac:dyDescent="0.3">
      <c r="A127" s="46"/>
      <c r="B127" s="50">
        <v>4225</v>
      </c>
      <c r="C127" s="48"/>
      <c r="D127" s="48" t="s">
        <v>121</v>
      </c>
      <c r="E127" s="49">
        <v>0</v>
      </c>
      <c r="F127" s="51">
        <v>1990.84</v>
      </c>
      <c r="G127" s="51">
        <v>1000</v>
      </c>
      <c r="H127" s="51"/>
      <c r="I127" s="51"/>
    </row>
    <row r="128" spans="1:9" ht="40.5" x14ac:dyDescent="0.3">
      <c r="A128" s="46"/>
      <c r="B128" s="48"/>
      <c r="C128" s="46">
        <v>61</v>
      </c>
      <c r="D128" s="46" t="s">
        <v>116</v>
      </c>
      <c r="E128" s="47">
        <f>E127</f>
        <v>0</v>
      </c>
      <c r="F128" s="47">
        <f t="shared" ref="F128:I128" si="34">F127</f>
        <v>1990.84</v>
      </c>
      <c r="G128" s="47">
        <f t="shared" si="34"/>
        <v>1000</v>
      </c>
      <c r="H128" s="47">
        <f t="shared" si="34"/>
        <v>0</v>
      </c>
      <c r="I128" s="47">
        <f t="shared" si="34"/>
        <v>0</v>
      </c>
    </row>
    <row r="129" spans="1:9" ht="20.25" x14ac:dyDescent="0.3">
      <c r="A129" s="46"/>
      <c r="B129" s="50">
        <v>4241</v>
      </c>
      <c r="C129" s="48"/>
      <c r="D129" s="48" t="s">
        <v>105</v>
      </c>
      <c r="E129" s="49">
        <v>7941.3</v>
      </c>
      <c r="F129" s="51">
        <v>9290.6</v>
      </c>
      <c r="G129" s="51">
        <v>10000</v>
      </c>
      <c r="H129" s="51"/>
      <c r="I129" s="51"/>
    </row>
    <row r="130" spans="1:9" ht="40.5" x14ac:dyDescent="0.3">
      <c r="A130" s="46"/>
      <c r="B130" s="50"/>
      <c r="C130" s="46">
        <v>501</v>
      </c>
      <c r="D130" s="66" t="s">
        <v>115</v>
      </c>
      <c r="E130" s="47">
        <f>E129</f>
        <v>7941.3</v>
      </c>
      <c r="F130" s="47">
        <f t="shared" ref="F130:I130" si="35">F129</f>
        <v>9290.6</v>
      </c>
      <c r="G130" s="47">
        <f t="shared" si="35"/>
        <v>10000</v>
      </c>
      <c r="H130" s="47">
        <f t="shared" si="35"/>
        <v>0</v>
      </c>
      <c r="I130" s="47">
        <f t="shared" si="35"/>
        <v>0</v>
      </c>
    </row>
    <row r="131" spans="1:9" ht="20.25" x14ac:dyDescent="0.3">
      <c r="A131" s="186" t="s">
        <v>122</v>
      </c>
      <c r="B131" s="187"/>
      <c r="C131" s="187"/>
      <c r="D131" s="188"/>
      <c r="E131" s="47">
        <f>SUM(E43,E120)</f>
        <v>832860.18000000017</v>
      </c>
      <c r="F131" s="47">
        <f t="shared" ref="F131:I131" si="36">SUM(F43,F120)</f>
        <v>944530.17999999982</v>
      </c>
      <c r="G131" s="47">
        <f t="shared" si="36"/>
        <v>935145.15</v>
      </c>
      <c r="H131" s="47">
        <f t="shared" si="36"/>
        <v>935145.15</v>
      </c>
      <c r="I131" s="47">
        <f t="shared" si="36"/>
        <v>935145.15</v>
      </c>
    </row>
    <row r="132" spans="1:9" ht="21" x14ac:dyDescent="0.35">
      <c r="A132" s="63"/>
      <c r="B132" s="63"/>
      <c r="C132" s="63"/>
      <c r="D132" s="63"/>
      <c r="E132" s="63"/>
      <c r="F132" s="63"/>
      <c r="G132" s="63"/>
      <c r="H132" s="63"/>
      <c r="I132" s="63"/>
    </row>
    <row r="133" spans="1:9" ht="21" x14ac:dyDescent="0.35">
      <c r="A133" s="63"/>
      <c r="B133" s="63"/>
      <c r="C133" s="63"/>
      <c r="D133" s="63"/>
      <c r="E133" s="63"/>
      <c r="F133" s="63"/>
      <c r="G133" s="63"/>
      <c r="H133" s="63"/>
      <c r="I133" s="63"/>
    </row>
    <row r="134" spans="1:9" ht="21" x14ac:dyDescent="0.35">
      <c r="A134" s="63"/>
      <c r="B134" s="63"/>
      <c r="C134" s="63"/>
      <c r="D134" s="63"/>
      <c r="E134" s="63"/>
      <c r="F134" s="63"/>
      <c r="G134" s="63"/>
      <c r="H134" s="63"/>
      <c r="I134" s="63"/>
    </row>
    <row r="135" spans="1:9" ht="21" x14ac:dyDescent="0.35">
      <c r="A135" s="63"/>
      <c r="B135" s="63"/>
      <c r="C135" s="63"/>
      <c r="D135" s="68"/>
      <c r="E135" s="68"/>
      <c r="F135" s="68"/>
      <c r="G135" s="69" t="s">
        <v>127</v>
      </c>
      <c r="H135" s="68"/>
      <c r="I135" s="68"/>
    </row>
    <row r="136" spans="1:9" ht="21" x14ac:dyDescent="0.35">
      <c r="A136" s="63"/>
      <c r="B136" s="63"/>
      <c r="C136" s="63"/>
      <c r="D136" s="68"/>
      <c r="E136" s="68"/>
      <c r="F136" s="68"/>
      <c r="G136" s="68"/>
      <c r="H136" s="68"/>
      <c r="I136" s="68"/>
    </row>
    <row r="137" spans="1:9" ht="21" x14ac:dyDescent="0.35">
      <c r="A137" s="63"/>
      <c r="B137" s="63"/>
      <c r="C137" s="63"/>
      <c r="D137" s="69" t="s">
        <v>128</v>
      </c>
      <c r="E137" s="70">
        <v>834948.47</v>
      </c>
      <c r="F137" s="70">
        <v>933307.94</v>
      </c>
      <c r="G137" s="70">
        <v>932645.15</v>
      </c>
      <c r="H137" s="70">
        <v>932645.15</v>
      </c>
      <c r="I137" s="70">
        <v>932645.15</v>
      </c>
    </row>
    <row r="138" spans="1:9" ht="21" x14ac:dyDescent="0.35">
      <c r="A138" s="63"/>
      <c r="B138" s="63"/>
      <c r="C138" s="63"/>
      <c r="D138" s="69" t="s">
        <v>129</v>
      </c>
      <c r="E138" s="70">
        <v>832860.18</v>
      </c>
      <c r="F138" s="70">
        <v>944530.18</v>
      </c>
      <c r="G138" s="70">
        <v>935145.15</v>
      </c>
      <c r="H138" s="70">
        <v>935145.15</v>
      </c>
      <c r="I138" s="70">
        <v>935145.15</v>
      </c>
    </row>
    <row r="139" spans="1:9" ht="21" x14ac:dyDescent="0.35">
      <c r="A139" s="63"/>
      <c r="B139" s="63"/>
      <c r="C139" s="63"/>
      <c r="D139" s="69" t="s">
        <v>111</v>
      </c>
      <c r="E139" s="70">
        <v>2088.29</v>
      </c>
      <c r="F139" s="70">
        <v>0</v>
      </c>
      <c r="G139" s="70">
        <v>0</v>
      </c>
      <c r="H139" s="70">
        <v>0</v>
      </c>
      <c r="I139" s="70">
        <v>0</v>
      </c>
    </row>
    <row r="140" spans="1:9" ht="21" x14ac:dyDescent="0.35">
      <c r="A140" s="63"/>
      <c r="B140" s="63"/>
      <c r="C140" s="63"/>
      <c r="D140" s="69" t="s">
        <v>112</v>
      </c>
      <c r="E140" s="71">
        <v>0</v>
      </c>
      <c r="F140" s="70">
        <v>11222.24</v>
      </c>
      <c r="G140" s="70">
        <v>2500</v>
      </c>
      <c r="H140" s="70">
        <v>2500</v>
      </c>
      <c r="I140" s="70">
        <v>2500</v>
      </c>
    </row>
    <row r="141" spans="1:9" ht="84" x14ac:dyDescent="0.35">
      <c r="A141" s="63"/>
      <c r="B141" s="63"/>
      <c r="C141" s="63"/>
      <c r="D141" s="72" t="s">
        <v>130</v>
      </c>
      <c r="E141" s="70">
        <v>9133.9500000000007</v>
      </c>
      <c r="F141" s="70">
        <v>11222.24</v>
      </c>
      <c r="G141" s="70">
        <v>2500</v>
      </c>
      <c r="H141" s="70">
        <v>2500</v>
      </c>
      <c r="I141" s="70">
        <v>2500</v>
      </c>
    </row>
    <row r="142" spans="1:9" ht="21" x14ac:dyDescent="0.35">
      <c r="A142" s="63"/>
      <c r="B142" s="63"/>
      <c r="C142" s="63"/>
      <c r="D142" s="69" t="s">
        <v>131</v>
      </c>
      <c r="E142" s="70">
        <v>11222.24</v>
      </c>
      <c r="F142" s="70">
        <v>0</v>
      </c>
      <c r="G142" s="70">
        <v>0</v>
      </c>
      <c r="H142" s="70">
        <v>0</v>
      </c>
      <c r="I142" s="70">
        <v>0</v>
      </c>
    </row>
  </sheetData>
  <mergeCells count="7">
    <mergeCell ref="A131:D131"/>
    <mergeCell ref="A7:I7"/>
    <mergeCell ref="A40:I40"/>
    <mergeCell ref="A1:I1"/>
    <mergeCell ref="A3:I3"/>
    <mergeCell ref="A5:I5"/>
    <mergeCell ref="A38:D3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3"/>
  <sheetViews>
    <sheetView workbookViewId="0">
      <selection activeCell="F14" sqref="F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65" t="s">
        <v>163</v>
      </c>
      <c r="B1" s="165"/>
      <c r="C1" s="165"/>
      <c r="D1" s="165"/>
      <c r="E1" s="165"/>
      <c r="F1" s="165"/>
    </row>
    <row r="2" spans="1:6" ht="18" customHeight="1" x14ac:dyDescent="0.25">
      <c r="A2" s="5"/>
      <c r="B2" s="5"/>
      <c r="C2" s="5"/>
      <c r="D2" s="5"/>
      <c r="E2" s="5"/>
      <c r="F2" s="5"/>
    </row>
    <row r="3" spans="1:6" ht="18" x14ac:dyDescent="0.25">
      <c r="A3" s="165" t="s">
        <v>33</v>
      </c>
      <c r="B3" s="165"/>
      <c r="C3" s="165"/>
      <c r="D3" s="165"/>
      <c r="E3" s="170"/>
      <c r="F3" s="170"/>
    </row>
    <row r="4" spans="1:6" ht="18" x14ac:dyDescent="0.25">
      <c r="A4" s="28"/>
      <c r="B4" s="28"/>
      <c r="C4" s="28"/>
      <c r="D4" s="28"/>
      <c r="E4" s="41"/>
      <c r="F4" s="41"/>
    </row>
    <row r="5" spans="1:6" ht="18" customHeight="1" x14ac:dyDescent="0.3">
      <c r="A5" s="165" t="s">
        <v>15</v>
      </c>
      <c r="B5" s="166"/>
      <c r="C5" s="166"/>
      <c r="D5" s="166"/>
      <c r="E5" s="166"/>
      <c r="F5" s="166"/>
    </row>
    <row r="6" spans="1:6" ht="18" x14ac:dyDescent="0.25">
      <c r="A6" s="28"/>
      <c r="B6" s="28"/>
      <c r="C6" s="28"/>
      <c r="D6" s="28"/>
      <c r="E6" s="41"/>
      <c r="F6" s="41"/>
    </row>
    <row r="7" spans="1:6" ht="18.75" x14ac:dyDescent="0.25">
      <c r="A7" s="165" t="s">
        <v>26</v>
      </c>
      <c r="B7" s="192"/>
      <c r="C7" s="192"/>
      <c r="D7" s="192"/>
      <c r="E7" s="192"/>
      <c r="F7" s="192"/>
    </row>
    <row r="8" spans="1:6" ht="18" x14ac:dyDescent="0.25">
      <c r="A8" s="5"/>
      <c r="B8" s="5"/>
      <c r="C8" s="5"/>
      <c r="D8" s="5"/>
      <c r="E8" s="6"/>
      <c r="F8" s="6"/>
    </row>
    <row r="9" spans="1:6" ht="31.5" x14ac:dyDescent="0.25">
      <c r="A9" s="95" t="s">
        <v>27</v>
      </c>
      <c r="B9" s="96" t="s">
        <v>12</v>
      </c>
      <c r="C9" s="95" t="s">
        <v>13</v>
      </c>
      <c r="D9" s="95" t="s">
        <v>49</v>
      </c>
      <c r="E9" s="95" t="s">
        <v>50</v>
      </c>
      <c r="F9" s="95" t="s">
        <v>51</v>
      </c>
    </row>
    <row r="10" spans="1:6" ht="15.75" customHeight="1" x14ac:dyDescent="0.25">
      <c r="A10" s="97" t="s">
        <v>28</v>
      </c>
      <c r="B10" s="98">
        <v>832860.18</v>
      </c>
      <c r="C10" s="98">
        <v>944530.18</v>
      </c>
      <c r="D10" s="99">
        <v>935145.15</v>
      </c>
      <c r="E10" s="98">
        <v>935145.15</v>
      </c>
      <c r="F10" s="98">
        <v>935145.15</v>
      </c>
    </row>
    <row r="11" spans="1:6" ht="15.75" customHeight="1" x14ac:dyDescent="0.25">
      <c r="A11" s="97" t="s">
        <v>123</v>
      </c>
      <c r="B11" s="98">
        <v>832860.18</v>
      </c>
      <c r="C11" s="98">
        <v>944530.18</v>
      </c>
      <c r="D11" s="98">
        <v>935145.15</v>
      </c>
      <c r="E11" s="98">
        <v>935145.15</v>
      </c>
      <c r="F11" s="98">
        <v>935145.15</v>
      </c>
    </row>
    <row r="12" spans="1:6" ht="31.5" x14ac:dyDescent="0.25">
      <c r="A12" s="100" t="s">
        <v>124</v>
      </c>
      <c r="B12" s="101">
        <v>780197.73</v>
      </c>
      <c r="C12" s="102">
        <v>870205.4</v>
      </c>
      <c r="D12" s="102">
        <v>856758.22</v>
      </c>
      <c r="E12" s="102">
        <v>852658.22</v>
      </c>
      <c r="F12" s="102">
        <v>852658.22</v>
      </c>
    </row>
    <row r="13" spans="1:6" ht="15.75" x14ac:dyDescent="0.25">
      <c r="A13" s="103" t="s">
        <v>125</v>
      </c>
      <c r="B13" s="104">
        <v>780197.73</v>
      </c>
      <c r="C13" s="105">
        <v>870205.4</v>
      </c>
      <c r="D13" s="105">
        <v>856758.22</v>
      </c>
      <c r="E13" s="105">
        <v>852658.22</v>
      </c>
      <c r="F13" s="105">
        <v>852658.22</v>
      </c>
    </row>
    <row r="14" spans="1:6" ht="31.5" x14ac:dyDescent="0.25">
      <c r="A14" s="97" t="s">
        <v>126</v>
      </c>
      <c r="B14" s="101">
        <v>52662.45</v>
      </c>
      <c r="C14" s="102">
        <v>74324.78</v>
      </c>
      <c r="D14" s="102">
        <v>78386.929999999993</v>
      </c>
      <c r="E14" s="102">
        <v>78386.929999999993</v>
      </c>
      <c r="F14" s="106">
        <v>78386.929999999993</v>
      </c>
    </row>
    <row r="23" spans="2:2" x14ac:dyDescent="0.25">
      <c r="B23" s="3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67" t="s">
        <v>54</v>
      </c>
      <c r="B1" s="167"/>
      <c r="C1" s="167"/>
      <c r="D1" s="167"/>
      <c r="E1" s="167"/>
      <c r="F1" s="167"/>
      <c r="G1" s="167"/>
      <c r="H1" s="167"/>
      <c r="I1" s="16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67" t="s">
        <v>33</v>
      </c>
      <c r="B3" s="167"/>
      <c r="C3" s="167"/>
      <c r="D3" s="167"/>
      <c r="E3" s="167"/>
      <c r="F3" s="167"/>
      <c r="G3" s="167"/>
      <c r="H3" s="193"/>
      <c r="I3" s="193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67" t="s">
        <v>29</v>
      </c>
      <c r="B5" s="168"/>
      <c r="C5" s="168"/>
      <c r="D5" s="168"/>
      <c r="E5" s="168"/>
      <c r="F5" s="168"/>
      <c r="G5" s="168"/>
      <c r="H5" s="168"/>
      <c r="I5" s="16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16</v>
      </c>
      <c r="B7" s="23" t="s">
        <v>17</v>
      </c>
      <c r="C7" s="23" t="s">
        <v>18</v>
      </c>
      <c r="D7" s="23" t="s">
        <v>57</v>
      </c>
      <c r="E7" s="23" t="s">
        <v>12</v>
      </c>
      <c r="F7" s="24" t="s">
        <v>13</v>
      </c>
      <c r="G7" s="24" t="s">
        <v>49</v>
      </c>
      <c r="H7" s="24" t="s">
        <v>50</v>
      </c>
      <c r="I7" s="24" t="s">
        <v>51</v>
      </c>
    </row>
    <row r="8" spans="1:9" ht="25.5" x14ac:dyDescent="0.25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37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38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9" t="s">
        <v>31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0" t="s">
        <v>39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2"/>
  <sheetViews>
    <sheetView view="pageBreakPreview" topLeftCell="A154" zoomScaleNormal="100" zoomScaleSheetLayoutView="100" workbookViewId="0">
      <selection activeCell="I8" sqref="I8:I9"/>
    </sheetView>
  </sheetViews>
  <sheetFormatPr defaultRowHeight="15" x14ac:dyDescent="0.25"/>
  <cols>
    <col min="1" max="1" width="8.42578125" customWidth="1"/>
    <col min="2" max="2" width="9.28515625" customWidth="1"/>
    <col min="3" max="3" width="0.5703125" customWidth="1"/>
    <col min="4" max="4" width="30" customWidth="1"/>
    <col min="5" max="9" width="25.28515625" customWidth="1"/>
  </cols>
  <sheetData>
    <row r="1" spans="1:9" ht="42" customHeight="1" x14ac:dyDescent="0.25">
      <c r="A1" s="169" t="s">
        <v>163</v>
      </c>
      <c r="B1" s="169"/>
      <c r="C1" s="169"/>
      <c r="D1" s="169"/>
      <c r="E1" s="169"/>
      <c r="F1" s="169"/>
      <c r="G1" s="169"/>
      <c r="H1" s="169"/>
      <c r="I1" s="169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3">
      <c r="A3" s="165" t="s">
        <v>32</v>
      </c>
      <c r="B3" s="166"/>
      <c r="C3" s="166"/>
      <c r="D3" s="166"/>
      <c r="E3" s="166"/>
      <c r="F3" s="166"/>
      <c r="G3" s="166"/>
      <c r="H3" s="166"/>
      <c r="I3" s="16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40.5" x14ac:dyDescent="0.25">
      <c r="A5" s="194" t="s">
        <v>34</v>
      </c>
      <c r="B5" s="195"/>
      <c r="C5" s="196"/>
      <c r="D5" s="45" t="s">
        <v>35</v>
      </c>
      <c r="E5" s="45" t="s">
        <v>12</v>
      </c>
      <c r="F5" s="44" t="s">
        <v>13</v>
      </c>
      <c r="G5" s="44" t="s">
        <v>49</v>
      </c>
      <c r="H5" s="44" t="s">
        <v>50</v>
      </c>
      <c r="I5" s="44" t="s">
        <v>51</v>
      </c>
    </row>
    <row r="6" spans="1:9" ht="60.75" x14ac:dyDescent="0.3">
      <c r="A6" s="200" t="s">
        <v>137</v>
      </c>
      <c r="B6" s="201"/>
      <c r="C6" s="202"/>
      <c r="D6" s="107" t="s">
        <v>138</v>
      </c>
      <c r="E6" s="47">
        <f>SUM(E7,E37,E43)</f>
        <v>788244.27000000014</v>
      </c>
      <c r="F6" s="47">
        <f t="shared" ref="F6:I6" si="0">SUM(F7,F37,F43)</f>
        <v>852579.80999999982</v>
      </c>
      <c r="G6" s="47">
        <f t="shared" si="0"/>
        <v>865878.11</v>
      </c>
      <c r="H6" s="47">
        <f t="shared" si="0"/>
        <v>865878.11</v>
      </c>
      <c r="I6" s="47">
        <f t="shared" si="0"/>
        <v>865878.11</v>
      </c>
    </row>
    <row r="7" spans="1:9" ht="60.75" x14ac:dyDescent="0.3">
      <c r="A7" s="200" t="s">
        <v>139</v>
      </c>
      <c r="B7" s="201"/>
      <c r="C7" s="202"/>
      <c r="D7" s="107" t="s">
        <v>140</v>
      </c>
      <c r="E7" s="47">
        <f>E8</f>
        <v>142839.57</v>
      </c>
      <c r="F7" s="47">
        <f t="shared" ref="F7:I7" si="1">F8</f>
        <v>165407.46999999997</v>
      </c>
      <c r="G7" s="47">
        <f t="shared" si="1"/>
        <v>164178.10999999999</v>
      </c>
      <c r="H7" s="47">
        <f t="shared" si="1"/>
        <v>164178.10999999999</v>
      </c>
      <c r="I7" s="47">
        <f t="shared" si="1"/>
        <v>164178.10999999999</v>
      </c>
    </row>
    <row r="8" spans="1:9" ht="81" x14ac:dyDescent="0.3">
      <c r="A8" s="197">
        <v>12</v>
      </c>
      <c r="B8" s="198"/>
      <c r="C8" s="199"/>
      <c r="D8" s="108" t="s">
        <v>114</v>
      </c>
      <c r="E8" s="47">
        <f>E9</f>
        <v>142839.57</v>
      </c>
      <c r="F8" s="47">
        <f t="shared" ref="F8:G8" si="2">F9</f>
        <v>165407.46999999997</v>
      </c>
      <c r="G8" s="47">
        <f t="shared" si="2"/>
        <v>164178.10999999999</v>
      </c>
      <c r="H8" s="47">
        <v>164178.10999999999</v>
      </c>
      <c r="I8" s="47">
        <v>164178.10999999999</v>
      </c>
    </row>
    <row r="9" spans="1:9" ht="40.5" x14ac:dyDescent="0.3">
      <c r="A9" s="200">
        <v>3</v>
      </c>
      <c r="B9" s="201"/>
      <c r="C9" s="202"/>
      <c r="D9" s="107" t="s">
        <v>23</v>
      </c>
      <c r="E9" s="47">
        <f>SUM(E10,E33,E35)</f>
        <v>142839.57</v>
      </c>
      <c r="F9" s="47">
        <f t="shared" ref="F9:G9" si="3">SUM(F10,F33,F35)</f>
        <v>165407.46999999997</v>
      </c>
      <c r="G9" s="47">
        <f t="shared" si="3"/>
        <v>164178.10999999999</v>
      </c>
      <c r="H9" s="109">
        <v>164178.10999999999</v>
      </c>
      <c r="I9" s="110">
        <v>164178.10999999999</v>
      </c>
    </row>
    <row r="10" spans="1:9" ht="20.25" x14ac:dyDescent="0.3">
      <c r="A10" s="205">
        <v>32</v>
      </c>
      <c r="B10" s="206"/>
      <c r="C10" s="207"/>
      <c r="D10" s="46" t="s">
        <v>36</v>
      </c>
      <c r="E10" s="47">
        <f>SUM(E11:E32)</f>
        <v>107961.93000000001</v>
      </c>
      <c r="F10" s="47">
        <f t="shared" ref="F10:G10" si="4">SUM(F11:F32)</f>
        <v>123201.61999999998</v>
      </c>
      <c r="G10" s="47">
        <f t="shared" si="4"/>
        <v>117591.18</v>
      </c>
      <c r="H10" s="109">
        <v>117591.18</v>
      </c>
      <c r="I10" s="110">
        <v>117591.18</v>
      </c>
    </row>
    <row r="11" spans="1:9" ht="20.25" x14ac:dyDescent="0.3">
      <c r="A11" s="111">
        <v>3211</v>
      </c>
      <c r="B11" s="112"/>
      <c r="C11" s="113"/>
      <c r="D11" s="65" t="s">
        <v>79</v>
      </c>
      <c r="E11" s="49">
        <v>1592.67</v>
      </c>
      <c r="F11" s="49">
        <v>5043.47</v>
      </c>
      <c r="G11" s="49">
        <v>5000</v>
      </c>
      <c r="H11" s="114"/>
      <c r="I11" s="115"/>
    </row>
    <row r="12" spans="1:9" ht="60.75" x14ac:dyDescent="0.3">
      <c r="A12" s="111">
        <v>3213</v>
      </c>
      <c r="B12" s="112"/>
      <c r="C12" s="113"/>
      <c r="D12" s="65" t="s">
        <v>87</v>
      </c>
      <c r="E12" s="49">
        <v>53.09</v>
      </c>
      <c r="F12" s="49">
        <v>530.89</v>
      </c>
      <c r="G12" s="49">
        <v>500</v>
      </c>
      <c r="H12" s="114"/>
      <c r="I12" s="115"/>
    </row>
    <row r="13" spans="1:9" ht="40.5" x14ac:dyDescent="0.3">
      <c r="A13" s="111">
        <v>3221</v>
      </c>
      <c r="B13" s="112"/>
      <c r="C13" s="113"/>
      <c r="D13" s="65" t="s">
        <v>81</v>
      </c>
      <c r="E13" s="49">
        <v>13271.99</v>
      </c>
      <c r="F13" s="49">
        <v>11945.05</v>
      </c>
      <c r="G13" s="49">
        <v>12000</v>
      </c>
      <c r="H13" s="114"/>
      <c r="I13" s="115"/>
    </row>
    <row r="14" spans="1:9" ht="20.25" x14ac:dyDescent="0.3">
      <c r="A14" s="111">
        <v>3222</v>
      </c>
      <c r="B14" s="112"/>
      <c r="C14" s="113"/>
      <c r="D14" s="65" t="s">
        <v>82</v>
      </c>
      <c r="E14" s="49">
        <v>658.7</v>
      </c>
      <c r="F14" s="49">
        <v>398.17</v>
      </c>
      <c r="G14" s="49">
        <v>400</v>
      </c>
      <c r="H14" s="114"/>
      <c r="I14" s="115"/>
    </row>
    <row r="15" spans="1:9" ht="20.25" x14ac:dyDescent="0.3">
      <c r="A15" s="111">
        <v>3223</v>
      </c>
      <c r="B15" s="112"/>
      <c r="C15" s="113"/>
      <c r="D15" s="65" t="s">
        <v>88</v>
      </c>
      <c r="E15" s="49">
        <v>23779.88</v>
      </c>
      <c r="F15" s="49">
        <v>47780.21</v>
      </c>
      <c r="G15" s="49">
        <v>44000</v>
      </c>
      <c r="H15" s="114"/>
      <c r="I15" s="115"/>
    </row>
    <row r="16" spans="1:9" ht="40.5" x14ac:dyDescent="0.3">
      <c r="A16" s="111">
        <v>3224</v>
      </c>
      <c r="B16" s="112"/>
      <c r="C16" s="113"/>
      <c r="D16" s="65" t="s">
        <v>89</v>
      </c>
      <c r="E16" s="49">
        <v>10613.3</v>
      </c>
      <c r="F16" s="49">
        <v>10617.83</v>
      </c>
      <c r="G16" s="49">
        <v>10000</v>
      </c>
      <c r="H16" s="114"/>
      <c r="I16" s="115"/>
    </row>
    <row r="17" spans="1:9" ht="40.5" x14ac:dyDescent="0.3">
      <c r="A17" s="111">
        <v>3225</v>
      </c>
      <c r="B17" s="112"/>
      <c r="C17" s="113"/>
      <c r="D17" s="65" t="s">
        <v>90</v>
      </c>
      <c r="E17" s="49">
        <v>11927.04</v>
      </c>
      <c r="F17" s="49">
        <v>2488.5500000000002</v>
      </c>
      <c r="G17" s="49">
        <v>2500</v>
      </c>
      <c r="H17" s="114"/>
      <c r="I17" s="115"/>
    </row>
    <row r="18" spans="1:9" ht="40.5" x14ac:dyDescent="0.3">
      <c r="A18" s="111">
        <v>3227</v>
      </c>
      <c r="B18" s="112"/>
      <c r="C18" s="113"/>
      <c r="D18" s="65" t="s">
        <v>91</v>
      </c>
      <c r="E18" s="49">
        <v>785.03</v>
      </c>
      <c r="F18" s="49">
        <v>1194.51</v>
      </c>
      <c r="G18" s="49">
        <v>1200</v>
      </c>
      <c r="H18" s="114"/>
      <c r="I18" s="115"/>
    </row>
    <row r="19" spans="1:9" ht="60.75" x14ac:dyDescent="0.3">
      <c r="A19" s="111">
        <v>3231</v>
      </c>
      <c r="B19" s="112"/>
      <c r="C19" s="113"/>
      <c r="D19" s="65" t="s">
        <v>92</v>
      </c>
      <c r="E19" s="49">
        <v>1760.31</v>
      </c>
      <c r="F19" s="49">
        <v>1990.84</v>
      </c>
      <c r="G19" s="49">
        <v>2000</v>
      </c>
      <c r="H19" s="114"/>
      <c r="I19" s="115"/>
    </row>
    <row r="20" spans="1:9" ht="40.5" x14ac:dyDescent="0.3">
      <c r="A20" s="111">
        <v>3232</v>
      </c>
      <c r="B20" s="112"/>
      <c r="C20" s="113"/>
      <c r="D20" s="65" t="s">
        <v>93</v>
      </c>
      <c r="E20" s="49">
        <v>22363.73</v>
      </c>
      <c r="F20" s="49">
        <v>16590.349999999999</v>
      </c>
      <c r="G20" s="49">
        <v>16600</v>
      </c>
      <c r="H20" s="114"/>
      <c r="I20" s="115"/>
    </row>
    <row r="21" spans="1:9" ht="40.5" x14ac:dyDescent="0.3">
      <c r="A21" s="111">
        <v>3233</v>
      </c>
      <c r="B21" s="112"/>
      <c r="C21" s="113"/>
      <c r="D21" s="65" t="s">
        <v>94</v>
      </c>
      <c r="E21" s="49">
        <v>127.41</v>
      </c>
      <c r="F21" s="49">
        <v>265.45</v>
      </c>
      <c r="G21" s="49">
        <v>150</v>
      </c>
      <c r="H21" s="114"/>
      <c r="I21" s="115"/>
    </row>
    <row r="22" spans="1:9" ht="20.25" x14ac:dyDescent="0.3">
      <c r="A22" s="111">
        <v>3234</v>
      </c>
      <c r="B22" s="112"/>
      <c r="C22" s="113"/>
      <c r="D22" s="65" t="s">
        <v>95</v>
      </c>
      <c r="E22" s="49">
        <v>7839.78</v>
      </c>
      <c r="F22" s="49">
        <v>8626.98</v>
      </c>
      <c r="G22" s="49">
        <v>8000</v>
      </c>
      <c r="H22" s="114"/>
      <c r="I22" s="115"/>
    </row>
    <row r="23" spans="1:9" ht="40.5" x14ac:dyDescent="0.3">
      <c r="A23" s="111">
        <v>3235</v>
      </c>
      <c r="B23" s="112"/>
      <c r="C23" s="113"/>
      <c r="D23" s="65" t="s">
        <v>96</v>
      </c>
      <c r="E23" s="49">
        <v>136.44</v>
      </c>
      <c r="F23" s="49">
        <v>265.45</v>
      </c>
      <c r="G23" s="49">
        <v>200</v>
      </c>
      <c r="H23" s="114"/>
      <c r="I23" s="115"/>
    </row>
    <row r="24" spans="1:9" ht="40.5" x14ac:dyDescent="0.3">
      <c r="A24" s="111">
        <v>3236</v>
      </c>
      <c r="B24" s="112"/>
      <c r="C24" s="113"/>
      <c r="D24" s="65" t="s">
        <v>83</v>
      </c>
      <c r="E24" s="49">
        <v>1790.43</v>
      </c>
      <c r="F24" s="49">
        <v>1725.4</v>
      </c>
      <c r="G24" s="49">
        <v>2000</v>
      </c>
      <c r="H24" s="114"/>
      <c r="I24" s="115"/>
    </row>
    <row r="25" spans="1:9" ht="40.5" x14ac:dyDescent="0.3">
      <c r="A25" s="111">
        <v>3237</v>
      </c>
      <c r="B25" s="112"/>
      <c r="C25" s="113"/>
      <c r="D25" s="65" t="s">
        <v>97</v>
      </c>
      <c r="E25" s="49">
        <v>1921.16</v>
      </c>
      <c r="F25" s="49">
        <v>3318.07</v>
      </c>
      <c r="G25" s="49">
        <v>3300</v>
      </c>
      <c r="H25" s="114"/>
      <c r="I25" s="115"/>
    </row>
    <row r="26" spans="1:9" ht="20.25" x14ac:dyDescent="0.3">
      <c r="A26" s="111">
        <v>3238</v>
      </c>
      <c r="B26" s="112"/>
      <c r="C26" s="113"/>
      <c r="D26" s="65" t="s">
        <v>98</v>
      </c>
      <c r="E26" s="49">
        <v>5707.08</v>
      </c>
      <c r="F26" s="49">
        <v>5574.36</v>
      </c>
      <c r="G26" s="49">
        <v>5500</v>
      </c>
      <c r="H26" s="114"/>
      <c r="I26" s="115"/>
    </row>
    <row r="27" spans="1:9" ht="20.25" x14ac:dyDescent="0.3">
      <c r="A27" s="111">
        <v>3239</v>
      </c>
      <c r="B27" s="112"/>
      <c r="C27" s="113"/>
      <c r="D27" s="65" t="s">
        <v>99</v>
      </c>
      <c r="E27" s="49">
        <v>433.9</v>
      </c>
      <c r="F27" s="49">
        <v>598.91999999999996</v>
      </c>
      <c r="G27" s="49">
        <v>300</v>
      </c>
      <c r="H27" s="114"/>
      <c r="I27" s="115"/>
    </row>
    <row r="28" spans="1:9" ht="20.25" x14ac:dyDescent="0.3">
      <c r="A28" s="111">
        <v>3292</v>
      </c>
      <c r="B28" s="112"/>
      <c r="C28" s="113"/>
      <c r="D28" s="65" t="s">
        <v>100</v>
      </c>
      <c r="E28" s="49">
        <v>2114.8200000000002</v>
      </c>
      <c r="F28" s="49">
        <v>2787.18</v>
      </c>
      <c r="G28" s="49">
        <v>2800</v>
      </c>
      <c r="H28" s="114"/>
      <c r="I28" s="115"/>
    </row>
    <row r="29" spans="1:9" ht="20.25" x14ac:dyDescent="0.3">
      <c r="A29" s="111">
        <v>3293</v>
      </c>
      <c r="B29" s="112"/>
      <c r="C29" s="113"/>
      <c r="D29" s="65" t="s">
        <v>101</v>
      </c>
      <c r="E29" s="49">
        <v>226.11</v>
      </c>
      <c r="F29" s="49">
        <v>265.45</v>
      </c>
      <c r="G29" s="49">
        <v>200</v>
      </c>
      <c r="H29" s="114"/>
      <c r="I29" s="115"/>
    </row>
    <row r="30" spans="1:9" ht="20.25" x14ac:dyDescent="0.3">
      <c r="A30" s="111">
        <v>3294</v>
      </c>
      <c r="B30" s="112"/>
      <c r="C30" s="113"/>
      <c r="D30" s="65" t="s">
        <v>102</v>
      </c>
      <c r="E30" s="49">
        <v>132.72</v>
      </c>
      <c r="F30" s="49">
        <v>265.45</v>
      </c>
      <c r="G30" s="49">
        <v>200</v>
      </c>
      <c r="H30" s="114"/>
      <c r="I30" s="115"/>
    </row>
    <row r="31" spans="1:9" ht="20.25" x14ac:dyDescent="0.3">
      <c r="A31" s="111">
        <v>3295</v>
      </c>
      <c r="B31" s="112"/>
      <c r="C31" s="113"/>
      <c r="D31" s="65" t="s">
        <v>84</v>
      </c>
      <c r="E31" s="49">
        <v>462.86</v>
      </c>
      <c r="F31" s="49">
        <v>663.6</v>
      </c>
      <c r="G31" s="49">
        <v>600</v>
      </c>
      <c r="H31" s="114"/>
      <c r="I31" s="115"/>
    </row>
    <row r="32" spans="1:9" ht="40.5" x14ac:dyDescent="0.3">
      <c r="A32" s="116">
        <v>3299</v>
      </c>
      <c r="B32" s="117"/>
      <c r="C32" s="113"/>
      <c r="D32" s="65" t="s">
        <v>86</v>
      </c>
      <c r="E32" s="49">
        <v>263.48</v>
      </c>
      <c r="F32" s="49">
        <v>265.44</v>
      </c>
      <c r="G32" s="49">
        <v>141.18</v>
      </c>
      <c r="H32" s="114"/>
      <c r="I32" s="115"/>
    </row>
    <row r="33" spans="1:9" ht="20.25" x14ac:dyDescent="0.3">
      <c r="A33" s="208">
        <v>34</v>
      </c>
      <c r="B33" s="209"/>
      <c r="C33" s="118"/>
      <c r="D33" s="66" t="s">
        <v>103</v>
      </c>
      <c r="E33" s="47">
        <f>E34</f>
        <v>1027.06</v>
      </c>
      <c r="F33" s="47">
        <f t="shared" ref="F33:G33" si="5">F34</f>
        <v>1061.78</v>
      </c>
      <c r="G33" s="47">
        <f t="shared" si="5"/>
        <v>1500</v>
      </c>
      <c r="H33" s="47">
        <v>1500</v>
      </c>
      <c r="I33" s="47">
        <v>1500</v>
      </c>
    </row>
    <row r="34" spans="1:9" ht="60.75" x14ac:dyDescent="0.3">
      <c r="A34" s="119">
        <v>3431</v>
      </c>
      <c r="B34" s="112"/>
      <c r="C34" s="113"/>
      <c r="D34" s="65" t="s">
        <v>106</v>
      </c>
      <c r="E34" s="49">
        <v>1027.06</v>
      </c>
      <c r="F34" s="49">
        <v>1061.78</v>
      </c>
      <c r="G34" s="49">
        <v>1500</v>
      </c>
      <c r="H34" s="114"/>
      <c r="I34" s="115"/>
    </row>
    <row r="35" spans="1:9" ht="60.75" x14ac:dyDescent="0.3">
      <c r="A35" s="158">
        <v>37</v>
      </c>
      <c r="B35" s="120"/>
      <c r="C35" s="118"/>
      <c r="D35" s="66" t="s">
        <v>107</v>
      </c>
      <c r="E35" s="47">
        <f>E36</f>
        <v>33850.58</v>
      </c>
      <c r="F35" s="47">
        <f t="shared" ref="F35:G35" si="6">F36</f>
        <v>41144.07</v>
      </c>
      <c r="G35" s="47">
        <f t="shared" si="6"/>
        <v>45086.93</v>
      </c>
      <c r="H35" s="109">
        <v>45086.93</v>
      </c>
      <c r="I35" s="110">
        <v>45086.93</v>
      </c>
    </row>
    <row r="36" spans="1:9" ht="60.75" x14ac:dyDescent="0.3">
      <c r="A36" s="159">
        <v>3722</v>
      </c>
      <c r="B36" s="112"/>
      <c r="C36" s="113"/>
      <c r="D36" s="65" t="s">
        <v>108</v>
      </c>
      <c r="E36" s="49">
        <v>33850.58</v>
      </c>
      <c r="F36" s="49">
        <v>41144.07</v>
      </c>
      <c r="G36" s="49">
        <v>45086.93</v>
      </c>
      <c r="H36" s="114"/>
      <c r="I36" s="115"/>
    </row>
    <row r="37" spans="1:9" ht="40.5" x14ac:dyDescent="0.3">
      <c r="A37" s="210" t="s">
        <v>141</v>
      </c>
      <c r="B37" s="201"/>
      <c r="C37" s="202"/>
      <c r="D37" s="107" t="s">
        <v>142</v>
      </c>
      <c r="E37" s="47">
        <f>E38</f>
        <v>8144.83</v>
      </c>
      <c r="F37" s="47">
        <f t="shared" ref="F37:I37" si="7">F38</f>
        <v>0</v>
      </c>
      <c r="G37" s="47">
        <f t="shared" si="7"/>
        <v>0</v>
      </c>
      <c r="H37" s="47">
        <f t="shared" si="7"/>
        <v>0</v>
      </c>
      <c r="I37" s="47">
        <f t="shared" si="7"/>
        <v>0</v>
      </c>
    </row>
    <row r="38" spans="1:9" ht="81" x14ac:dyDescent="0.3">
      <c r="A38" s="197">
        <v>12</v>
      </c>
      <c r="B38" s="198"/>
      <c r="C38" s="199"/>
      <c r="D38" s="108" t="s">
        <v>114</v>
      </c>
      <c r="E38" s="47">
        <f>E39</f>
        <v>8144.83</v>
      </c>
      <c r="F38" s="47">
        <f t="shared" ref="F38:G38" si="8">F39</f>
        <v>0</v>
      </c>
      <c r="G38" s="47">
        <f t="shared" si="8"/>
        <v>0</v>
      </c>
      <c r="H38" s="121"/>
      <c r="I38" s="122"/>
    </row>
    <row r="39" spans="1:9" ht="60.75" x14ac:dyDescent="0.3">
      <c r="A39" s="123">
        <v>4</v>
      </c>
      <c r="B39" s="124"/>
      <c r="C39" s="118"/>
      <c r="D39" s="62" t="s">
        <v>25</v>
      </c>
      <c r="E39" s="47">
        <f>E40</f>
        <v>8144.83</v>
      </c>
      <c r="F39" s="47">
        <f t="shared" ref="F39:I39" si="9">F40</f>
        <v>0</v>
      </c>
      <c r="G39" s="47">
        <f t="shared" si="9"/>
        <v>0</v>
      </c>
      <c r="H39" s="47">
        <f t="shared" si="9"/>
        <v>0</v>
      </c>
      <c r="I39" s="47">
        <f t="shared" si="9"/>
        <v>0</v>
      </c>
    </row>
    <row r="40" spans="1:9" ht="60.75" x14ac:dyDescent="0.3">
      <c r="A40" s="123">
        <v>42</v>
      </c>
      <c r="B40" s="124"/>
      <c r="C40" s="118"/>
      <c r="D40" s="66" t="s">
        <v>55</v>
      </c>
      <c r="E40" s="47">
        <f>SUM(E41:E42)</f>
        <v>8144.83</v>
      </c>
      <c r="F40" s="47">
        <f t="shared" ref="F40:I40" si="10">SUM(F41:F42)</f>
        <v>0</v>
      </c>
      <c r="G40" s="47">
        <f t="shared" si="10"/>
        <v>0</v>
      </c>
      <c r="H40" s="47">
        <f t="shared" si="10"/>
        <v>0</v>
      </c>
      <c r="I40" s="47">
        <f t="shared" si="10"/>
        <v>0</v>
      </c>
    </row>
    <row r="41" spans="1:9" ht="40.5" x14ac:dyDescent="0.3">
      <c r="A41" s="125">
        <v>4223</v>
      </c>
      <c r="B41" s="126"/>
      <c r="C41" s="113"/>
      <c r="D41" s="65" t="s">
        <v>119</v>
      </c>
      <c r="E41" s="49">
        <v>4313.49</v>
      </c>
      <c r="F41" s="49">
        <v>0</v>
      </c>
      <c r="G41" s="49">
        <v>0</v>
      </c>
      <c r="H41" s="114"/>
      <c r="I41" s="115"/>
    </row>
    <row r="42" spans="1:9" ht="60.75" x14ac:dyDescent="0.3">
      <c r="A42" s="125">
        <v>4227</v>
      </c>
      <c r="B42" s="126"/>
      <c r="C42" s="113"/>
      <c r="D42" s="65" t="s">
        <v>120</v>
      </c>
      <c r="E42" s="49">
        <v>3831.34</v>
      </c>
      <c r="F42" s="49">
        <v>0</v>
      </c>
      <c r="G42" s="49">
        <v>0</v>
      </c>
      <c r="H42" s="114"/>
      <c r="I42" s="115"/>
    </row>
    <row r="43" spans="1:9" ht="81" x14ac:dyDescent="0.3">
      <c r="A43" s="200" t="s">
        <v>143</v>
      </c>
      <c r="B43" s="201"/>
      <c r="C43" s="127"/>
      <c r="D43" s="107" t="s">
        <v>144</v>
      </c>
      <c r="E43" s="47">
        <f>E44</f>
        <v>637259.87000000011</v>
      </c>
      <c r="F43" s="47">
        <f t="shared" ref="F43:I43" si="11">F44</f>
        <v>687172.33999999985</v>
      </c>
      <c r="G43" s="47">
        <f t="shared" si="11"/>
        <v>701700</v>
      </c>
      <c r="H43" s="47">
        <f t="shared" si="11"/>
        <v>701700</v>
      </c>
      <c r="I43" s="47">
        <f t="shared" si="11"/>
        <v>701700</v>
      </c>
    </row>
    <row r="44" spans="1:9" ht="20.25" x14ac:dyDescent="0.3">
      <c r="A44" s="203">
        <v>501</v>
      </c>
      <c r="B44" s="204"/>
      <c r="C44" s="211"/>
      <c r="D44" s="107" t="s">
        <v>115</v>
      </c>
      <c r="E44" s="47">
        <f>E45</f>
        <v>637259.87000000011</v>
      </c>
      <c r="F44" s="47">
        <f t="shared" ref="F44:I44" si="12">F45</f>
        <v>687172.33999999985</v>
      </c>
      <c r="G44" s="47">
        <f t="shared" si="12"/>
        <v>701700</v>
      </c>
      <c r="H44" s="47">
        <f t="shared" si="12"/>
        <v>701700</v>
      </c>
      <c r="I44" s="47">
        <f t="shared" si="12"/>
        <v>701700</v>
      </c>
    </row>
    <row r="45" spans="1:9" ht="40.5" x14ac:dyDescent="0.3">
      <c r="A45" s="200">
        <v>3</v>
      </c>
      <c r="B45" s="201"/>
      <c r="C45" s="202"/>
      <c r="D45" s="46" t="s">
        <v>23</v>
      </c>
      <c r="E45" s="47">
        <f>SUM(E46,E53)</f>
        <v>637259.87000000011</v>
      </c>
      <c r="F45" s="47">
        <f t="shared" ref="F45:I45" si="13">SUM(F46,F53)</f>
        <v>687172.33999999985</v>
      </c>
      <c r="G45" s="47">
        <f t="shared" si="13"/>
        <v>701700</v>
      </c>
      <c r="H45" s="47">
        <f t="shared" si="13"/>
        <v>701700</v>
      </c>
      <c r="I45" s="47">
        <f t="shared" si="13"/>
        <v>701700</v>
      </c>
    </row>
    <row r="46" spans="1:9" ht="40.5" x14ac:dyDescent="0.3">
      <c r="A46" s="128">
        <v>31</v>
      </c>
      <c r="B46" s="129"/>
      <c r="C46" s="107"/>
      <c r="D46" s="46" t="s">
        <v>24</v>
      </c>
      <c r="E46" s="47">
        <f>SUM(E47:E52)</f>
        <v>605103.69000000006</v>
      </c>
      <c r="F46" s="47">
        <f t="shared" ref="F46:G46" si="14">SUM(F47:F52)</f>
        <v>638728.5199999999</v>
      </c>
      <c r="G46" s="47">
        <f t="shared" si="14"/>
        <v>650100</v>
      </c>
      <c r="H46" s="109">
        <v>650100</v>
      </c>
      <c r="I46" s="109">
        <v>650100</v>
      </c>
    </row>
    <row r="47" spans="1:9" ht="20.25" x14ac:dyDescent="0.3">
      <c r="A47" s="111">
        <v>3111</v>
      </c>
      <c r="B47" s="129"/>
      <c r="C47" s="107"/>
      <c r="D47" s="65" t="s">
        <v>73</v>
      </c>
      <c r="E47" s="49">
        <v>473198.76</v>
      </c>
      <c r="F47" s="51">
        <v>499701.37</v>
      </c>
      <c r="G47" s="51">
        <v>500000</v>
      </c>
      <c r="H47" s="114"/>
      <c r="I47" s="114"/>
    </row>
    <row r="48" spans="1:9" ht="40.5" x14ac:dyDescent="0.3">
      <c r="A48" s="111">
        <v>3113</v>
      </c>
      <c r="B48" s="129"/>
      <c r="C48" s="107"/>
      <c r="D48" s="65" t="s">
        <v>74</v>
      </c>
      <c r="E48" s="49">
        <v>3537.07</v>
      </c>
      <c r="F48" s="51">
        <v>5308.91</v>
      </c>
      <c r="G48" s="51">
        <v>10000</v>
      </c>
      <c r="H48" s="114"/>
      <c r="I48" s="114"/>
    </row>
    <row r="49" spans="1:9" ht="40.5" x14ac:dyDescent="0.3">
      <c r="A49" s="111">
        <v>3114</v>
      </c>
      <c r="B49" s="129"/>
      <c r="C49" s="107"/>
      <c r="D49" s="65" t="s">
        <v>75</v>
      </c>
      <c r="E49" s="49">
        <v>13846.77</v>
      </c>
      <c r="F49" s="51">
        <v>16590.349999999999</v>
      </c>
      <c r="G49" s="51">
        <v>20000</v>
      </c>
      <c r="H49" s="114"/>
      <c r="I49" s="114"/>
    </row>
    <row r="50" spans="1:9" ht="40.5" x14ac:dyDescent="0.3">
      <c r="A50" s="130">
        <v>3121</v>
      </c>
      <c r="B50" s="129"/>
      <c r="C50" s="107"/>
      <c r="D50" s="65" t="s">
        <v>76</v>
      </c>
      <c r="E50" s="49">
        <v>33574.97</v>
      </c>
      <c r="F50" s="51">
        <v>30526.25</v>
      </c>
      <c r="G50" s="51">
        <v>32000</v>
      </c>
      <c r="H50" s="114"/>
      <c r="I50" s="114"/>
    </row>
    <row r="51" spans="1:9" ht="60.75" x14ac:dyDescent="0.3">
      <c r="A51" s="111">
        <v>3132</v>
      </c>
      <c r="B51" s="129"/>
      <c r="C51" s="107"/>
      <c r="D51" s="65" t="s">
        <v>77</v>
      </c>
      <c r="E51" s="49">
        <v>80946.12</v>
      </c>
      <c r="F51" s="51">
        <v>86269.83</v>
      </c>
      <c r="G51" s="51">
        <v>88000</v>
      </c>
      <c r="H51" s="114"/>
      <c r="I51" s="114"/>
    </row>
    <row r="52" spans="1:9" ht="60.75" x14ac:dyDescent="0.3">
      <c r="A52" s="111">
        <v>3133</v>
      </c>
      <c r="B52" s="129"/>
      <c r="C52" s="107"/>
      <c r="D52" s="65" t="s">
        <v>78</v>
      </c>
      <c r="E52" s="49">
        <v>0</v>
      </c>
      <c r="F52" s="51">
        <v>331.81</v>
      </c>
      <c r="G52" s="51">
        <v>100</v>
      </c>
      <c r="H52" s="114"/>
      <c r="I52" s="114"/>
    </row>
    <row r="53" spans="1:9" ht="20.25" x14ac:dyDescent="0.3">
      <c r="A53" s="128">
        <v>32</v>
      </c>
      <c r="B53" s="129"/>
      <c r="C53" s="107"/>
      <c r="D53" s="46" t="s">
        <v>36</v>
      </c>
      <c r="E53" s="47">
        <f>SUM(E54:E55)</f>
        <v>32156.18</v>
      </c>
      <c r="F53" s="47">
        <f t="shared" ref="F53:G53" si="15">SUM(F54:F55)</f>
        <v>48443.82</v>
      </c>
      <c r="G53" s="47">
        <f t="shared" si="15"/>
        <v>51600</v>
      </c>
      <c r="H53" s="47">
        <v>51600</v>
      </c>
      <c r="I53" s="47">
        <v>51600</v>
      </c>
    </row>
    <row r="54" spans="1:9" ht="40.5" x14ac:dyDescent="0.3">
      <c r="A54" s="111">
        <v>3212</v>
      </c>
      <c r="B54" s="129"/>
      <c r="C54" s="107"/>
      <c r="D54" s="65" t="s">
        <v>80</v>
      </c>
      <c r="E54" s="49">
        <v>32156.18</v>
      </c>
      <c r="F54" s="51">
        <v>46452.98</v>
      </c>
      <c r="G54" s="51">
        <v>50000</v>
      </c>
      <c r="H54" s="114"/>
      <c r="I54" s="114"/>
    </row>
    <row r="55" spans="1:9" ht="20.25" x14ac:dyDescent="0.3">
      <c r="A55" s="111">
        <v>3295</v>
      </c>
      <c r="B55" s="129"/>
      <c r="C55" s="107"/>
      <c r="D55" s="65" t="s">
        <v>84</v>
      </c>
      <c r="E55" s="49">
        <v>0</v>
      </c>
      <c r="F55" s="51">
        <v>1990.84</v>
      </c>
      <c r="G55" s="51">
        <v>1600</v>
      </c>
      <c r="H55" s="114"/>
      <c r="I55" s="114"/>
    </row>
    <row r="56" spans="1:9" ht="60.75" x14ac:dyDescent="0.3">
      <c r="A56" s="200" t="s">
        <v>145</v>
      </c>
      <c r="B56" s="201"/>
      <c r="C56" s="202"/>
      <c r="D56" s="107" t="s">
        <v>146</v>
      </c>
      <c r="E56" s="47">
        <f>SUM(E57,E91)</f>
        <v>29332.880000000001</v>
      </c>
      <c r="F56" s="47">
        <f t="shared" ref="F56:I56" si="16">SUM(F57,F91)</f>
        <v>68703.960000000006</v>
      </c>
      <c r="G56" s="47">
        <f t="shared" si="16"/>
        <v>57000</v>
      </c>
      <c r="H56" s="47">
        <f t="shared" si="16"/>
        <v>57000</v>
      </c>
      <c r="I56" s="47">
        <f t="shared" si="16"/>
        <v>57000</v>
      </c>
    </row>
    <row r="57" spans="1:9" ht="60.75" x14ac:dyDescent="0.3">
      <c r="A57" s="212" t="s">
        <v>147</v>
      </c>
      <c r="B57" s="213"/>
      <c r="C57" s="107"/>
      <c r="D57" s="107" t="s">
        <v>148</v>
      </c>
      <c r="E57" s="47">
        <f>SUM(E58,E70,E76,E80,E87)</f>
        <v>21391.58</v>
      </c>
      <c r="F57" s="47">
        <f t="shared" ref="F57:I57" si="17">SUM(F58,F70,F76,F80,F87)</f>
        <v>57422.520000000004</v>
      </c>
      <c r="G57" s="47">
        <f t="shared" si="17"/>
        <v>44000</v>
      </c>
      <c r="H57" s="47">
        <f t="shared" si="17"/>
        <v>44000</v>
      </c>
      <c r="I57" s="47">
        <f t="shared" si="17"/>
        <v>44000</v>
      </c>
    </row>
    <row r="58" spans="1:9" ht="20.25" x14ac:dyDescent="0.3">
      <c r="A58" s="203">
        <v>501</v>
      </c>
      <c r="B58" s="204"/>
      <c r="C58" s="107"/>
      <c r="D58" s="107" t="s">
        <v>115</v>
      </c>
      <c r="E58" s="47">
        <f>E59</f>
        <v>2238.04</v>
      </c>
      <c r="F58" s="47">
        <f t="shared" ref="F58:G58" si="18">F59</f>
        <v>21587.360000000001</v>
      </c>
      <c r="G58" s="47">
        <f t="shared" si="18"/>
        <v>7500</v>
      </c>
      <c r="H58" s="109">
        <v>7500</v>
      </c>
      <c r="I58" s="109">
        <v>7500</v>
      </c>
    </row>
    <row r="59" spans="1:9" ht="40.5" x14ac:dyDescent="0.3">
      <c r="A59" s="128">
        <v>3</v>
      </c>
      <c r="B59" s="129"/>
      <c r="C59" s="107"/>
      <c r="D59" s="46" t="s">
        <v>23</v>
      </c>
      <c r="E59" s="47">
        <f>SUM(E60,E68)</f>
        <v>2238.04</v>
      </c>
      <c r="F59" s="47">
        <f t="shared" ref="F59:G59" si="19">SUM(F60,F68)</f>
        <v>21587.360000000001</v>
      </c>
      <c r="G59" s="47">
        <f t="shared" si="19"/>
        <v>7500</v>
      </c>
      <c r="H59" s="109">
        <v>7500</v>
      </c>
      <c r="I59" s="109">
        <v>7500</v>
      </c>
    </row>
    <row r="60" spans="1:9" ht="20.25" x14ac:dyDescent="0.3">
      <c r="A60" s="128">
        <v>32</v>
      </c>
      <c r="B60" s="129"/>
      <c r="C60" s="107"/>
      <c r="D60" s="46" t="s">
        <v>36</v>
      </c>
      <c r="E60" s="47">
        <f>SUM(E61:E67)</f>
        <v>2238.04</v>
      </c>
      <c r="F60" s="47">
        <f t="shared" ref="F60:G60" si="20">SUM(F61:F67)</f>
        <v>14951.22</v>
      </c>
      <c r="G60" s="47">
        <f t="shared" si="20"/>
        <v>6900</v>
      </c>
      <c r="H60" s="109">
        <v>6900</v>
      </c>
      <c r="I60" s="109">
        <v>6900</v>
      </c>
    </row>
    <row r="61" spans="1:9" ht="20.25" x14ac:dyDescent="0.3">
      <c r="A61" s="111">
        <v>3211</v>
      </c>
      <c r="B61" s="129"/>
      <c r="C61" s="107"/>
      <c r="D61" s="65" t="s">
        <v>79</v>
      </c>
      <c r="E61" s="49">
        <v>0</v>
      </c>
      <c r="F61" s="51">
        <v>132.72</v>
      </c>
      <c r="G61" s="51">
        <v>150</v>
      </c>
      <c r="H61" s="114"/>
      <c r="I61" s="114"/>
    </row>
    <row r="62" spans="1:9" ht="40.5" x14ac:dyDescent="0.3">
      <c r="A62" s="111">
        <v>3221</v>
      </c>
      <c r="B62" s="129"/>
      <c r="C62" s="107"/>
      <c r="D62" s="65" t="s">
        <v>81</v>
      </c>
      <c r="E62" s="49">
        <v>0</v>
      </c>
      <c r="F62" s="51">
        <v>2654.46</v>
      </c>
      <c r="G62" s="51">
        <v>2000</v>
      </c>
      <c r="H62" s="114"/>
      <c r="I62" s="114"/>
    </row>
    <row r="63" spans="1:9" ht="20.25" x14ac:dyDescent="0.3">
      <c r="A63" s="131">
        <v>3222</v>
      </c>
      <c r="B63" s="132"/>
      <c r="C63" s="133"/>
      <c r="D63" s="65" t="s">
        <v>82</v>
      </c>
      <c r="E63" s="49">
        <v>0</v>
      </c>
      <c r="F63" s="51">
        <v>265.45</v>
      </c>
      <c r="G63" s="51">
        <v>200</v>
      </c>
      <c r="H63" s="114"/>
      <c r="I63" s="115"/>
    </row>
    <row r="64" spans="1:9" ht="40.5" x14ac:dyDescent="0.3">
      <c r="A64" s="134">
        <v>3236</v>
      </c>
      <c r="B64" s="135"/>
      <c r="C64" s="136"/>
      <c r="D64" s="65" t="s">
        <v>83</v>
      </c>
      <c r="E64" s="49">
        <v>889.24</v>
      </c>
      <c r="F64" s="51">
        <v>1148.05</v>
      </c>
      <c r="G64" s="51">
        <v>2000</v>
      </c>
      <c r="H64" s="114"/>
      <c r="I64" s="115"/>
    </row>
    <row r="65" spans="1:9" ht="20.25" x14ac:dyDescent="0.3">
      <c r="A65" s="125">
        <v>3295</v>
      </c>
      <c r="B65" s="126"/>
      <c r="C65" s="137"/>
      <c r="D65" s="65" t="s">
        <v>84</v>
      </c>
      <c r="E65" s="49">
        <v>1348.8</v>
      </c>
      <c r="F65" s="51">
        <v>1990.84</v>
      </c>
      <c r="G65" s="51">
        <v>1600</v>
      </c>
      <c r="H65" s="114"/>
      <c r="I65" s="115"/>
    </row>
    <row r="66" spans="1:9" ht="40.5" x14ac:dyDescent="0.3">
      <c r="A66" s="125">
        <v>3296</v>
      </c>
      <c r="B66" s="126"/>
      <c r="C66" s="137"/>
      <c r="D66" s="65" t="s">
        <v>85</v>
      </c>
      <c r="E66" s="49">
        <v>0</v>
      </c>
      <c r="F66" s="51">
        <v>8626.98</v>
      </c>
      <c r="G66" s="51">
        <v>800</v>
      </c>
      <c r="H66" s="114"/>
      <c r="I66" s="115"/>
    </row>
    <row r="67" spans="1:9" ht="40.5" x14ac:dyDescent="0.3">
      <c r="A67" s="125">
        <v>3299</v>
      </c>
      <c r="B67" s="126"/>
      <c r="C67" s="133"/>
      <c r="D67" s="65" t="s">
        <v>86</v>
      </c>
      <c r="E67" s="49">
        <v>0</v>
      </c>
      <c r="F67" s="51">
        <v>132.72</v>
      </c>
      <c r="G67" s="51">
        <v>150</v>
      </c>
      <c r="H67" s="114"/>
      <c r="I67" s="115"/>
    </row>
    <row r="68" spans="1:9" ht="20.25" x14ac:dyDescent="0.3">
      <c r="A68" s="128">
        <v>34</v>
      </c>
      <c r="B68" s="132"/>
      <c r="C68" s="133"/>
      <c r="D68" s="66" t="s">
        <v>103</v>
      </c>
      <c r="E68" s="47">
        <f>E69</f>
        <v>0</v>
      </c>
      <c r="F68" s="47">
        <f t="shared" ref="F68:G68" si="21">F69</f>
        <v>6636.14</v>
      </c>
      <c r="G68" s="47">
        <f t="shared" si="21"/>
        <v>600</v>
      </c>
      <c r="H68" s="109">
        <v>600</v>
      </c>
      <c r="I68" s="110">
        <v>600</v>
      </c>
    </row>
    <row r="69" spans="1:9" ht="20.25" x14ac:dyDescent="0.3">
      <c r="A69" s="125">
        <v>3433</v>
      </c>
      <c r="B69" s="132"/>
      <c r="C69" s="133"/>
      <c r="D69" s="65" t="s">
        <v>104</v>
      </c>
      <c r="E69" s="49">
        <v>0</v>
      </c>
      <c r="F69" s="49">
        <v>6636.14</v>
      </c>
      <c r="G69" s="49">
        <v>600</v>
      </c>
      <c r="H69" s="114"/>
      <c r="I69" s="115"/>
    </row>
    <row r="70" spans="1:9" ht="20.25" x14ac:dyDescent="0.3">
      <c r="A70" s="203">
        <v>31</v>
      </c>
      <c r="B70" s="204"/>
      <c r="C70" s="133"/>
      <c r="D70" s="66" t="s">
        <v>40</v>
      </c>
      <c r="E70" s="47">
        <f>E71</f>
        <v>144.63</v>
      </c>
      <c r="F70" s="47">
        <f t="shared" ref="F70:G70" si="22">F71</f>
        <v>2654.45</v>
      </c>
      <c r="G70" s="47">
        <f t="shared" si="22"/>
        <v>2700</v>
      </c>
      <c r="H70" s="109">
        <v>2700</v>
      </c>
      <c r="I70" s="110">
        <v>2700</v>
      </c>
    </row>
    <row r="71" spans="1:9" ht="40.5" x14ac:dyDescent="0.3">
      <c r="A71" s="128">
        <v>3</v>
      </c>
      <c r="B71" s="132"/>
      <c r="C71" s="133"/>
      <c r="D71" s="46" t="s">
        <v>23</v>
      </c>
      <c r="E71" s="47">
        <f>E72</f>
        <v>144.63</v>
      </c>
      <c r="F71" s="47">
        <f t="shared" ref="F71:G71" si="23">F72</f>
        <v>2654.45</v>
      </c>
      <c r="G71" s="47">
        <f t="shared" si="23"/>
        <v>2700</v>
      </c>
      <c r="H71" s="109">
        <v>2700</v>
      </c>
      <c r="I71" s="110">
        <v>2700</v>
      </c>
    </row>
    <row r="72" spans="1:9" ht="20.25" x14ac:dyDescent="0.3">
      <c r="A72" s="128">
        <v>32</v>
      </c>
      <c r="B72" s="132"/>
      <c r="C72" s="133"/>
      <c r="D72" s="46" t="s">
        <v>36</v>
      </c>
      <c r="E72" s="47">
        <f>SUM(E73:E75)</f>
        <v>144.63</v>
      </c>
      <c r="F72" s="47">
        <f t="shared" ref="F72:G72" si="24">SUM(F73:F75)</f>
        <v>2654.45</v>
      </c>
      <c r="G72" s="47">
        <f t="shared" si="24"/>
        <v>2700</v>
      </c>
      <c r="H72" s="109">
        <v>2700</v>
      </c>
      <c r="I72" s="110">
        <v>2700</v>
      </c>
    </row>
    <row r="73" spans="1:9" ht="20.25" x14ac:dyDescent="0.3">
      <c r="A73" s="125">
        <v>3222</v>
      </c>
      <c r="B73" s="132"/>
      <c r="C73" s="133"/>
      <c r="D73" s="65" t="s">
        <v>82</v>
      </c>
      <c r="E73" s="49">
        <v>28.22</v>
      </c>
      <c r="F73" s="49">
        <v>2389</v>
      </c>
      <c r="G73" s="49">
        <v>2400</v>
      </c>
      <c r="H73" s="114"/>
      <c r="I73" s="115"/>
    </row>
    <row r="74" spans="1:9" ht="20.25" x14ac:dyDescent="0.3">
      <c r="A74" s="125">
        <v>3223</v>
      </c>
      <c r="B74" s="132"/>
      <c r="C74" s="133"/>
      <c r="D74" s="65" t="s">
        <v>88</v>
      </c>
      <c r="E74" s="49">
        <v>116.35</v>
      </c>
      <c r="F74" s="49">
        <v>265.45</v>
      </c>
      <c r="G74" s="49">
        <v>300</v>
      </c>
      <c r="H74" s="114"/>
      <c r="I74" s="115"/>
    </row>
    <row r="75" spans="1:9" ht="40.5" x14ac:dyDescent="0.3">
      <c r="A75" s="125">
        <v>3299</v>
      </c>
      <c r="B75" s="132"/>
      <c r="C75" s="133"/>
      <c r="D75" s="65" t="s">
        <v>86</v>
      </c>
      <c r="E75" s="49">
        <v>0.06</v>
      </c>
      <c r="F75" s="49">
        <v>0</v>
      </c>
      <c r="G75" s="49">
        <v>0</v>
      </c>
      <c r="H75" s="114"/>
      <c r="I75" s="115"/>
    </row>
    <row r="76" spans="1:9" ht="40.5" x14ac:dyDescent="0.3">
      <c r="A76" s="203">
        <v>931</v>
      </c>
      <c r="B76" s="204"/>
      <c r="C76" s="133"/>
      <c r="D76" s="66" t="s">
        <v>136</v>
      </c>
      <c r="E76" s="47">
        <f>E77</f>
        <v>0</v>
      </c>
      <c r="F76" s="47">
        <f t="shared" ref="F76:I76" si="25">F77</f>
        <v>0</v>
      </c>
      <c r="G76" s="47">
        <f t="shared" si="25"/>
        <v>500</v>
      </c>
      <c r="H76" s="47">
        <f t="shared" si="25"/>
        <v>500</v>
      </c>
      <c r="I76" s="47">
        <f t="shared" si="25"/>
        <v>500</v>
      </c>
    </row>
    <row r="77" spans="1:9" ht="40.5" x14ac:dyDescent="0.3">
      <c r="A77" s="128">
        <v>3</v>
      </c>
      <c r="B77" s="132"/>
      <c r="C77" s="133"/>
      <c r="D77" s="46" t="s">
        <v>23</v>
      </c>
      <c r="E77" s="47">
        <f>E78</f>
        <v>0</v>
      </c>
      <c r="F77" s="47">
        <f t="shared" ref="F77:G77" si="26">F78</f>
        <v>0</v>
      </c>
      <c r="G77" s="47">
        <f t="shared" si="26"/>
        <v>500</v>
      </c>
      <c r="H77" s="47">
        <f t="shared" ref="H77" si="27">H78</f>
        <v>500</v>
      </c>
      <c r="I77" s="47">
        <f t="shared" ref="I77" si="28">I78</f>
        <v>500</v>
      </c>
    </row>
    <row r="78" spans="1:9" ht="20.25" x14ac:dyDescent="0.3">
      <c r="A78" s="128">
        <v>32</v>
      </c>
      <c r="B78" s="132"/>
      <c r="C78" s="133"/>
      <c r="D78" s="46" t="s">
        <v>36</v>
      </c>
      <c r="E78" s="47">
        <f>E79</f>
        <v>0</v>
      </c>
      <c r="F78" s="47">
        <f t="shared" ref="F78:G78" si="29">F79</f>
        <v>0</v>
      </c>
      <c r="G78" s="47">
        <f t="shared" si="29"/>
        <v>500</v>
      </c>
      <c r="H78" s="109">
        <v>500</v>
      </c>
      <c r="I78" s="110">
        <v>500</v>
      </c>
    </row>
    <row r="79" spans="1:9" ht="40.5" x14ac:dyDescent="0.3">
      <c r="A79" s="125">
        <v>3299</v>
      </c>
      <c r="B79" s="132"/>
      <c r="C79" s="133"/>
      <c r="D79" s="65" t="s">
        <v>86</v>
      </c>
      <c r="E79" s="49">
        <v>0</v>
      </c>
      <c r="F79" s="49">
        <v>0</v>
      </c>
      <c r="G79" s="49">
        <v>500</v>
      </c>
      <c r="H79" s="114"/>
      <c r="I79" s="115"/>
    </row>
    <row r="80" spans="1:9" ht="40.5" x14ac:dyDescent="0.3">
      <c r="A80" s="203">
        <v>412</v>
      </c>
      <c r="B80" s="204"/>
      <c r="C80" s="133"/>
      <c r="D80" s="66" t="s">
        <v>65</v>
      </c>
      <c r="E80" s="47">
        <f>E81</f>
        <v>18991.660000000003</v>
      </c>
      <c r="F80" s="47">
        <f t="shared" ref="F80:I80" si="30">F81</f>
        <v>33180.71</v>
      </c>
      <c r="G80" s="47">
        <f t="shared" si="30"/>
        <v>33300</v>
      </c>
      <c r="H80" s="47">
        <f t="shared" si="30"/>
        <v>33300</v>
      </c>
      <c r="I80" s="47">
        <f t="shared" si="30"/>
        <v>33300</v>
      </c>
    </row>
    <row r="81" spans="1:9" ht="40.5" x14ac:dyDescent="0.3">
      <c r="A81" s="128">
        <v>3</v>
      </c>
      <c r="B81" s="132"/>
      <c r="C81" s="133"/>
      <c r="D81" s="46" t="s">
        <v>23</v>
      </c>
      <c r="E81" s="47">
        <f>E82</f>
        <v>18991.660000000003</v>
      </c>
      <c r="F81" s="47">
        <f t="shared" ref="F81:I81" si="31">F82</f>
        <v>33180.71</v>
      </c>
      <c r="G81" s="47">
        <f t="shared" si="31"/>
        <v>33300</v>
      </c>
      <c r="H81" s="47">
        <f t="shared" si="31"/>
        <v>33300</v>
      </c>
      <c r="I81" s="47">
        <f t="shared" si="31"/>
        <v>33300</v>
      </c>
    </row>
    <row r="82" spans="1:9" ht="20.25" x14ac:dyDescent="0.3">
      <c r="A82" s="128">
        <v>32</v>
      </c>
      <c r="B82" s="132"/>
      <c r="C82" s="133"/>
      <c r="D82" s="46" t="s">
        <v>36</v>
      </c>
      <c r="E82" s="47">
        <f>SUM(E83:E86)</f>
        <v>18991.660000000003</v>
      </c>
      <c r="F82" s="47">
        <f t="shared" ref="F82:G82" si="32">SUM(F83:F86)</f>
        <v>33180.71</v>
      </c>
      <c r="G82" s="47">
        <f t="shared" si="32"/>
        <v>33300</v>
      </c>
      <c r="H82" s="109">
        <v>33300</v>
      </c>
      <c r="I82" s="110">
        <v>33300</v>
      </c>
    </row>
    <row r="83" spans="1:9" ht="40.5" x14ac:dyDescent="0.3">
      <c r="A83" s="125">
        <v>3221</v>
      </c>
      <c r="B83" s="132"/>
      <c r="C83" s="133"/>
      <c r="D83" s="65" t="s">
        <v>81</v>
      </c>
      <c r="E83" s="49">
        <v>326.88</v>
      </c>
      <c r="F83" s="49">
        <v>1327.23</v>
      </c>
      <c r="G83" s="49">
        <v>1300</v>
      </c>
      <c r="H83" s="114"/>
      <c r="I83" s="115"/>
    </row>
    <row r="84" spans="1:9" ht="20.25" x14ac:dyDescent="0.3">
      <c r="A84" s="125">
        <v>3222</v>
      </c>
      <c r="B84" s="132"/>
      <c r="C84" s="133"/>
      <c r="D84" s="65" t="s">
        <v>82</v>
      </c>
      <c r="E84" s="49">
        <v>18463.810000000001</v>
      </c>
      <c r="F84" s="49">
        <v>23890.11</v>
      </c>
      <c r="G84" s="49">
        <v>25000</v>
      </c>
      <c r="H84" s="114"/>
      <c r="I84" s="115"/>
    </row>
    <row r="85" spans="1:9" ht="40.5" x14ac:dyDescent="0.3">
      <c r="A85" s="125">
        <v>3232</v>
      </c>
      <c r="B85" s="132"/>
      <c r="C85" s="133"/>
      <c r="D85" s="65" t="s">
        <v>93</v>
      </c>
      <c r="E85" s="49">
        <v>200.97</v>
      </c>
      <c r="F85" s="49">
        <v>1327.23</v>
      </c>
      <c r="G85" s="49">
        <v>1000</v>
      </c>
      <c r="H85" s="114"/>
      <c r="I85" s="115"/>
    </row>
    <row r="86" spans="1:9" ht="40.5" x14ac:dyDescent="0.3">
      <c r="A86" s="125">
        <v>3299</v>
      </c>
      <c r="B86" s="132"/>
      <c r="C86" s="133"/>
      <c r="D86" s="65" t="s">
        <v>86</v>
      </c>
      <c r="E86" s="49">
        <v>0</v>
      </c>
      <c r="F86" s="49">
        <v>6636.14</v>
      </c>
      <c r="G86" s="49">
        <v>6000</v>
      </c>
      <c r="H86" s="114"/>
      <c r="I86" s="115"/>
    </row>
    <row r="87" spans="1:9" ht="40.5" x14ac:dyDescent="0.3">
      <c r="A87" s="203">
        <v>412</v>
      </c>
      <c r="B87" s="204"/>
      <c r="C87" s="138"/>
      <c r="D87" s="66" t="s">
        <v>65</v>
      </c>
      <c r="E87" s="47">
        <f>E88</f>
        <v>17.25</v>
      </c>
      <c r="F87" s="47">
        <f t="shared" ref="F87:G87" si="33">F88</f>
        <v>0</v>
      </c>
      <c r="G87" s="47">
        <f t="shared" si="33"/>
        <v>0</v>
      </c>
      <c r="H87" s="47">
        <f t="shared" ref="H87" si="34">H88</f>
        <v>0</v>
      </c>
      <c r="I87" s="47">
        <f t="shared" ref="I87" si="35">I88</f>
        <v>0</v>
      </c>
    </row>
    <row r="88" spans="1:9" ht="40.5" x14ac:dyDescent="0.3">
      <c r="A88" s="128">
        <v>3</v>
      </c>
      <c r="B88" s="132"/>
      <c r="C88" s="133"/>
      <c r="D88" s="46" t="s">
        <v>23</v>
      </c>
      <c r="E88" s="47">
        <f>E89</f>
        <v>17.25</v>
      </c>
      <c r="F88" s="47">
        <f t="shared" ref="F88:I88" si="36">F89</f>
        <v>0</v>
      </c>
      <c r="G88" s="47">
        <f t="shared" si="36"/>
        <v>0</v>
      </c>
      <c r="H88" s="47">
        <f t="shared" si="36"/>
        <v>0</v>
      </c>
      <c r="I88" s="47">
        <f t="shared" si="36"/>
        <v>0</v>
      </c>
    </row>
    <row r="89" spans="1:9" ht="60.75" x14ac:dyDescent="0.3">
      <c r="A89" s="128">
        <v>37</v>
      </c>
      <c r="B89" s="132"/>
      <c r="C89" s="133"/>
      <c r="D89" s="66" t="s">
        <v>107</v>
      </c>
      <c r="E89" s="47">
        <f>E90</f>
        <v>17.25</v>
      </c>
      <c r="F89" s="47">
        <f t="shared" ref="F89" si="37">F90</f>
        <v>0</v>
      </c>
      <c r="G89" s="47">
        <f>G90</f>
        <v>0</v>
      </c>
      <c r="H89" s="47">
        <v>0</v>
      </c>
      <c r="I89" s="139">
        <v>0</v>
      </c>
    </row>
    <row r="90" spans="1:9" ht="60.75" x14ac:dyDescent="0.3">
      <c r="A90" s="125">
        <v>3722</v>
      </c>
      <c r="B90" s="132"/>
      <c r="C90" s="133"/>
      <c r="D90" s="65" t="s">
        <v>108</v>
      </c>
      <c r="E90" s="49">
        <v>17.25</v>
      </c>
      <c r="F90" s="49">
        <v>0</v>
      </c>
      <c r="G90" s="49">
        <v>0</v>
      </c>
      <c r="H90" s="140"/>
      <c r="I90" s="141"/>
    </row>
    <row r="91" spans="1:9" ht="40.5" x14ac:dyDescent="0.3">
      <c r="A91" s="212" t="s">
        <v>149</v>
      </c>
      <c r="B91" s="213"/>
      <c r="C91" s="133"/>
      <c r="D91" s="142" t="s">
        <v>150</v>
      </c>
      <c r="E91" s="47">
        <f>SUM(E92,E96,E100)</f>
        <v>7941.3</v>
      </c>
      <c r="F91" s="47">
        <f t="shared" ref="F91:G91" si="38">SUM(F92,F96,F100)</f>
        <v>11281.44</v>
      </c>
      <c r="G91" s="47">
        <f t="shared" si="38"/>
        <v>13000</v>
      </c>
      <c r="H91" s="47">
        <f t="shared" ref="H91" si="39">SUM(H92,H96,H100)</f>
        <v>13000</v>
      </c>
      <c r="I91" s="47">
        <f t="shared" ref="I91" si="40">SUM(I92,I96,I100)</f>
        <v>13000</v>
      </c>
    </row>
    <row r="92" spans="1:9" ht="20.25" x14ac:dyDescent="0.3">
      <c r="A92" s="203">
        <v>501</v>
      </c>
      <c r="B92" s="204"/>
      <c r="C92" s="133"/>
      <c r="D92" s="107" t="s">
        <v>115</v>
      </c>
      <c r="E92" s="47">
        <f>E93</f>
        <v>7941.3</v>
      </c>
      <c r="F92" s="47">
        <f t="shared" ref="F92:I92" si="41">F93</f>
        <v>9290.6</v>
      </c>
      <c r="G92" s="47">
        <f t="shared" si="41"/>
        <v>10000</v>
      </c>
      <c r="H92" s="47">
        <f t="shared" si="41"/>
        <v>10000</v>
      </c>
      <c r="I92" s="47">
        <f t="shared" si="41"/>
        <v>10000</v>
      </c>
    </row>
    <row r="93" spans="1:9" ht="60.75" x14ac:dyDescent="0.3">
      <c r="A93" s="128">
        <v>4</v>
      </c>
      <c r="B93" s="132"/>
      <c r="C93" s="133"/>
      <c r="D93" s="62" t="s">
        <v>25</v>
      </c>
      <c r="E93" s="47">
        <f>E94</f>
        <v>7941.3</v>
      </c>
      <c r="F93" s="47">
        <f t="shared" ref="F93:I93" si="42">F94</f>
        <v>9290.6</v>
      </c>
      <c r="G93" s="47">
        <f t="shared" si="42"/>
        <v>10000</v>
      </c>
      <c r="H93" s="47">
        <f t="shared" si="42"/>
        <v>10000</v>
      </c>
      <c r="I93" s="47">
        <f t="shared" si="42"/>
        <v>10000</v>
      </c>
    </row>
    <row r="94" spans="1:9" ht="60.75" x14ac:dyDescent="0.3">
      <c r="A94" s="128">
        <v>42</v>
      </c>
      <c r="B94" s="132"/>
      <c r="C94" s="133"/>
      <c r="D94" s="66" t="s">
        <v>55</v>
      </c>
      <c r="E94" s="47">
        <f>E95</f>
        <v>7941.3</v>
      </c>
      <c r="F94" s="47">
        <f t="shared" ref="F94:G94" si="43">F95</f>
        <v>9290.6</v>
      </c>
      <c r="G94" s="47">
        <f t="shared" si="43"/>
        <v>10000</v>
      </c>
      <c r="H94" s="109">
        <v>10000</v>
      </c>
      <c r="I94" s="110">
        <v>10000</v>
      </c>
    </row>
    <row r="95" spans="1:9" ht="20.25" x14ac:dyDescent="0.3">
      <c r="A95" s="125">
        <v>4241</v>
      </c>
      <c r="B95" s="132"/>
      <c r="C95" s="133"/>
      <c r="D95" s="143" t="s">
        <v>105</v>
      </c>
      <c r="E95" s="49">
        <v>7941.3</v>
      </c>
      <c r="F95" s="51">
        <v>9290.6</v>
      </c>
      <c r="G95" s="51">
        <v>10000</v>
      </c>
      <c r="H95" s="114"/>
      <c r="I95" s="115"/>
    </row>
    <row r="96" spans="1:9" ht="20.25" x14ac:dyDescent="0.3">
      <c r="A96" s="203">
        <v>61</v>
      </c>
      <c r="B96" s="204"/>
      <c r="C96" s="133"/>
      <c r="D96" s="46" t="s">
        <v>116</v>
      </c>
      <c r="E96" s="47">
        <f>E97</f>
        <v>0</v>
      </c>
      <c r="F96" s="47">
        <f t="shared" ref="F96:I96" si="44">F97</f>
        <v>1990.84</v>
      </c>
      <c r="G96" s="47">
        <f t="shared" si="44"/>
        <v>1000</v>
      </c>
      <c r="H96" s="47">
        <f t="shared" si="44"/>
        <v>1000</v>
      </c>
      <c r="I96" s="47">
        <f t="shared" si="44"/>
        <v>1000</v>
      </c>
    </row>
    <row r="97" spans="1:9" ht="60.75" x14ac:dyDescent="0.3">
      <c r="A97" s="128">
        <v>4</v>
      </c>
      <c r="B97" s="132"/>
      <c r="C97" s="133"/>
      <c r="D97" s="62" t="s">
        <v>25</v>
      </c>
      <c r="E97" s="47">
        <f>E98</f>
        <v>0</v>
      </c>
      <c r="F97" s="47">
        <f t="shared" ref="F97:G97" si="45">F98</f>
        <v>1990.84</v>
      </c>
      <c r="G97" s="47">
        <f t="shared" si="45"/>
        <v>1000</v>
      </c>
      <c r="H97" s="109">
        <v>1000</v>
      </c>
      <c r="I97" s="110">
        <v>1000</v>
      </c>
    </row>
    <row r="98" spans="1:9" ht="60.75" x14ac:dyDescent="0.3">
      <c r="A98" s="128">
        <v>42</v>
      </c>
      <c r="B98" s="132"/>
      <c r="C98" s="133"/>
      <c r="D98" s="66" t="s">
        <v>55</v>
      </c>
      <c r="E98" s="47">
        <f t="shared" ref="E98:G98" si="46">E99</f>
        <v>0</v>
      </c>
      <c r="F98" s="47">
        <f t="shared" si="46"/>
        <v>1990.84</v>
      </c>
      <c r="G98" s="47">
        <f t="shared" si="46"/>
        <v>1000</v>
      </c>
      <c r="H98" s="109">
        <v>1000</v>
      </c>
      <c r="I98" s="110">
        <v>1000</v>
      </c>
    </row>
    <row r="99" spans="1:9" ht="40.5" x14ac:dyDescent="0.3">
      <c r="A99" s="125">
        <v>4225</v>
      </c>
      <c r="B99" s="132"/>
      <c r="C99" s="133"/>
      <c r="D99" s="48" t="s">
        <v>121</v>
      </c>
      <c r="E99" s="49">
        <v>0</v>
      </c>
      <c r="F99" s="51">
        <v>1990.84</v>
      </c>
      <c r="G99" s="51">
        <v>1000</v>
      </c>
      <c r="H99" s="114"/>
      <c r="I99" s="115"/>
    </row>
    <row r="100" spans="1:9" ht="40.5" x14ac:dyDescent="0.3">
      <c r="A100" s="125"/>
      <c r="B100" s="138">
        <v>9412</v>
      </c>
      <c r="C100" s="133"/>
      <c r="D100" s="66" t="s">
        <v>135</v>
      </c>
      <c r="E100" s="47">
        <f>E101</f>
        <v>0</v>
      </c>
      <c r="F100" s="47">
        <f t="shared" ref="F100:G100" si="47">F101</f>
        <v>0</v>
      </c>
      <c r="G100" s="47">
        <f t="shared" si="47"/>
        <v>2000</v>
      </c>
      <c r="H100" s="47">
        <v>2000</v>
      </c>
      <c r="I100" s="47">
        <v>2000</v>
      </c>
    </row>
    <row r="101" spans="1:9" ht="60.75" x14ac:dyDescent="0.3">
      <c r="A101" s="128">
        <v>4</v>
      </c>
      <c r="B101" s="132"/>
      <c r="C101" s="133"/>
      <c r="D101" s="62" t="s">
        <v>25</v>
      </c>
      <c r="E101" s="47">
        <f>E102</f>
        <v>0</v>
      </c>
      <c r="F101" s="47">
        <f t="shared" ref="F101:G101" si="48">F102</f>
        <v>0</v>
      </c>
      <c r="G101" s="47">
        <f t="shared" si="48"/>
        <v>2000</v>
      </c>
      <c r="H101" s="47">
        <f t="shared" ref="H101" si="49">H102</f>
        <v>2000</v>
      </c>
      <c r="I101" s="47">
        <f t="shared" ref="I101" si="50">I102</f>
        <v>2000</v>
      </c>
    </row>
    <row r="102" spans="1:9" ht="60.75" x14ac:dyDescent="0.3">
      <c r="A102" s="128">
        <v>42</v>
      </c>
      <c r="B102" s="132"/>
      <c r="C102" s="133"/>
      <c r="D102" s="66" t="s">
        <v>55</v>
      </c>
      <c r="E102" s="47">
        <f>E103</f>
        <v>0</v>
      </c>
      <c r="F102" s="47">
        <f t="shared" ref="F102" si="51">F103</f>
        <v>0</v>
      </c>
      <c r="G102" s="47">
        <f>G103</f>
        <v>2000</v>
      </c>
      <c r="H102" s="47">
        <v>2000</v>
      </c>
      <c r="I102" s="47">
        <v>2000</v>
      </c>
    </row>
    <row r="103" spans="1:9" ht="60.75" x14ac:dyDescent="0.3">
      <c r="A103" s="125">
        <v>4227</v>
      </c>
      <c r="B103" s="132"/>
      <c r="C103" s="133"/>
      <c r="D103" s="65" t="s">
        <v>120</v>
      </c>
      <c r="E103" s="49">
        <v>0</v>
      </c>
      <c r="F103" s="49">
        <v>0</v>
      </c>
      <c r="G103" s="49">
        <v>2000</v>
      </c>
      <c r="H103" s="114"/>
      <c r="I103" s="115"/>
    </row>
    <row r="104" spans="1:9" ht="60.75" x14ac:dyDescent="0.3">
      <c r="A104" s="200" t="s">
        <v>151</v>
      </c>
      <c r="B104" s="201"/>
      <c r="C104" s="202"/>
      <c r="D104" s="142" t="s">
        <v>152</v>
      </c>
      <c r="E104" s="47">
        <f>SUM(E105,E121,E139,E157)</f>
        <v>15283.029999999999</v>
      </c>
      <c r="F104" s="47">
        <f>SUM(F105,F121,F139,F157)</f>
        <v>23246.41</v>
      </c>
      <c r="G104" s="47">
        <f>SUM(G105,G121,G139,G157)</f>
        <v>12267.04</v>
      </c>
      <c r="H104" s="47">
        <v>12267.04</v>
      </c>
      <c r="I104" s="47">
        <v>12267.04</v>
      </c>
    </row>
    <row r="105" spans="1:9" ht="40.5" x14ac:dyDescent="0.3">
      <c r="A105" s="212" t="s">
        <v>153</v>
      </c>
      <c r="B105" s="213"/>
      <c r="C105" s="133"/>
      <c r="D105" s="142" t="s">
        <v>154</v>
      </c>
      <c r="E105" s="47">
        <f>SUM(E106,E113)</f>
        <v>10831.46</v>
      </c>
      <c r="F105" s="47">
        <f t="shared" ref="F105:I105" si="52">SUM(F106,F113)</f>
        <v>0</v>
      </c>
      <c r="G105" s="47">
        <f t="shared" si="52"/>
        <v>0</v>
      </c>
      <c r="H105" s="47">
        <f t="shared" si="52"/>
        <v>0</v>
      </c>
      <c r="I105" s="47">
        <f t="shared" si="52"/>
        <v>0</v>
      </c>
    </row>
    <row r="106" spans="1:9" ht="20.25" x14ac:dyDescent="0.3">
      <c r="A106" s="197">
        <v>13</v>
      </c>
      <c r="B106" s="198"/>
      <c r="C106" s="133"/>
      <c r="D106" s="142" t="s">
        <v>118</v>
      </c>
      <c r="E106" s="47">
        <f>E107</f>
        <v>4648.7599999999993</v>
      </c>
      <c r="F106" s="47">
        <f t="shared" ref="F106:I106" si="53">F107</f>
        <v>0</v>
      </c>
      <c r="G106" s="47">
        <f t="shared" si="53"/>
        <v>0</v>
      </c>
      <c r="H106" s="47">
        <f t="shared" si="53"/>
        <v>0</v>
      </c>
      <c r="I106" s="47">
        <f t="shared" si="53"/>
        <v>0</v>
      </c>
    </row>
    <row r="107" spans="1:9" ht="40.5" x14ac:dyDescent="0.3">
      <c r="A107" s="128">
        <v>3</v>
      </c>
      <c r="B107" s="132"/>
      <c r="C107" s="133"/>
      <c r="D107" s="46" t="s">
        <v>23</v>
      </c>
      <c r="E107" s="47">
        <f>SUM(E108,E111)</f>
        <v>4648.7599999999993</v>
      </c>
      <c r="F107" s="47">
        <f t="shared" ref="F107:I107" si="54">SUM(F108,F111)</f>
        <v>0</v>
      </c>
      <c r="G107" s="47">
        <f t="shared" si="54"/>
        <v>0</v>
      </c>
      <c r="H107" s="47">
        <f t="shared" si="54"/>
        <v>0</v>
      </c>
      <c r="I107" s="47">
        <f t="shared" si="54"/>
        <v>0</v>
      </c>
    </row>
    <row r="108" spans="1:9" ht="40.5" x14ac:dyDescent="0.3">
      <c r="A108" s="128">
        <v>31</v>
      </c>
      <c r="B108" s="132"/>
      <c r="C108" s="133"/>
      <c r="D108" s="46" t="s">
        <v>24</v>
      </c>
      <c r="E108" s="47">
        <f>SUM(E109:E110)</f>
        <v>3942.8599999999997</v>
      </c>
      <c r="F108" s="47">
        <f t="shared" ref="F108" si="55">SUM(F109:F110)</f>
        <v>0</v>
      </c>
      <c r="G108" s="47">
        <f>SUM(G109:G110)</f>
        <v>0</v>
      </c>
      <c r="H108" s="47">
        <f t="shared" ref="H108:I108" si="56">SUM(H109:H110)</f>
        <v>0</v>
      </c>
      <c r="I108" s="47">
        <f t="shared" si="56"/>
        <v>0</v>
      </c>
    </row>
    <row r="109" spans="1:9" ht="20.25" x14ac:dyDescent="0.3">
      <c r="A109" s="125">
        <v>3111</v>
      </c>
      <c r="B109" s="132"/>
      <c r="C109" s="133"/>
      <c r="D109" s="65" t="s">
        <v>73</v>
      </c>
      <c r="E109" s="49">
        <v>3384.43</v>
      </c>
      <c r="F109" s="49">
        <v>0</v>
      </c>
      <c r="G109" s="49">
        <v>0</v>
      </c>
      <c r="H109" s="114"/>
      <c r="I109" s="115"/>
    </row>
    <row r="110" spans="1:9" ht="60.75" x14ac:dyDescent="0.3">
      <c r="A110" s="125">
        <v>3132</v>
      </c>
      <c r="B110" s="132"/>
      <c r="C110" s="133"/>
      <c r="D110" s="65" t="s">
        <v>77</v>
      </c>
      <c r="E110" s="49">
        <v>558.42999999999995</v>
      </c>
      <c r="F110" s="51">
        <v>0</v>
      </c>
      <c r="G110" s="51">
        <v>0</v>
      </c>
      <c r="H110" s="114"/>
      <c r="I110" s="115"/>
    </row>
    <row r="111" spans="1:9" ht="20.25" x14ac:dyDescent="0.3">
      <c r="A111" s="128">
        <v>32</v>
      </c>
      <c r="B111" s="132"/>
      <c r="C111" s="133"/>
      <c r="D111" s="46" t="s">
        <v>36</v>
      </c>
      <c r="E111" s="47">
        <f>E112</f>
        <v>705.9</v>
      </c>
      <c r="F111" s="47">
        <f t="shared" ref="F111:G111" si="57">F112</f>
        <v>0</v>
      </c>
      <c r="G111" s="47">
        <f t="shared" si="57"/>
        <v>0</v>
      </c>
      <c r="H111" s="47">
        <f t="shared" ref="H111" si="58">H112</f>
        <v>0</v>
      </c>
      <c r="I111" s="47">
        <f t="shared" ref="I111" si="59">I112</f>
        <v>0</v>
      </c>
    </row>
    <row r="112" spans="1:9" ht="60.75" x14ac:dyDescent="0.3">
      <c r="A112" s="125">
        <v>3212</v>
      </c>
      <c r="B112" s="132"/>
      <c r="C112" s="133"/>
      <c r="D112" s="65" t="s">
        <v>155</v>
      </c>
      <c r="E112" s="49">
        <v>705.9</v>
      </c>
      <c r="F112" s="51">
        <v>0</v>
      </c>
      <c r="G112" s="51">
        <v>0</v>
      </c>
      <c r="H112" s="114"/>
      <c r="I112" s="115"/>
    </row>
    <row r="113" spans="1:9" ht="40.5" x14ac:dyDescent="0.3">
      <c r="A113" s="203">
        <v>54</v>
      </c>
      <c r="B113" s="204"/>
      <c r="C113" s="133"/>
      <c r="D113" s="66" t="s">
        <v>117</v>
      </c>
      <c r="E113" s="47">
        <f>E114</f>
        <v>6182.7000000000007</v>
      </c>
      <c r="F113" s="47">
        <f t="shared" ref="F113:I113" si="60">F114</f>
        <v>0</v>
      </c>
      <c r="G113" s="47">
        <f t="shared" si="60"/>
        <v>0</v>
      </c>
      <c r="H113" s="47">
        <f t="shared" si="60"/>
        <v>0</v>
      </c>
      <c r="I113" s="47">
        <f t="shared" si="60"/>
        <v>0</v>
      </c>
    </row>
    <row r="114" spans="1:9" ht="40.5" x14ac:dyDescent="0.3">
      <c r="A114" s="154">
        <v>3</v>
      </c>
      <c r="B114" s="155"/>
      <c r="C114" s="156"/>
      <c r="D114" s="157" t="s">
        <v>23</v>
      </c>
      <c r="E114" s="47">
        <f>SUM(E115,E119)</f>
        <v>6182.7000000000007</v>
      </c>
      <c r="F114" s="47">
        <f t="shared" ref="F114:G114" si="61">SUM(F115,F119)</f>
        <v>0</v>
      </c>
      <c r="G114" s="47">
        <f t="shared" si="61"/>
        <v>0</v>
      </c>
      <c r="H114" s="47">
        <f t="shared" ref="H114" si="62">SUM(H115,H119)</f>
        <v>0</v>
      </c>
      <c r="I114" s="47">
        <f t="shared" ref="I114" si="63">SUM(I115,I119)</f>
        <v>0</v>
      </c>
    </row>
    <row r="115" spans="1:9" ht="40.5" x14ac:dyDescent="0.3">
      <c r="A115" s="128">
        <v>31</v>
      </c>
      <c r="B115" s="132"/>
      <c r="C115" s="133"/>
      <c r="D115" s="46" t="s">
        <v>24</v>
      </c>
      <c r="E115" s="47">
        <f>SUM(E116:E118)</f>
        <v>5268.77</v>
      </c>
      <c r="F115" s="47">
        <f t="shared" ref="F115:G115" si="64">SUM(F116:F118)</f>
        <v>0</v>
      </c>
      <c r="G115" s="47">
        <f t="shared" si="64"/>
        <v>0</v>
      </c>
      <c r="H115" s="47">
        <f t="shared" ref="H115" si="65">SUM(H116:H118)</f>
        <v>0</v>
      </c>
      <c r="I115" s="47">
        <f t="shared" ref="I115" si="66">SUM(I116:I118)</f>
        <v>0</v>
      </c>
    </row>
    <row r="116" spans="1:9" ht="20.25" x14ac:dyDescent="0.3">
      <c r="A116" s="125">
        <v>3111</v>
      </c>
      <c r="B116" s="132"/>
      <c r="C116" s="133"/>
      <c r="D116" s="65" t="s">
        <v>73</v>
      </c>
      <c r="E116" s="49">
        <v>4180.7700000000004</v>
      </c>
      <c r="F116" s="51">
        <v>0</v>
      </c>
      <c r="G116" s="51">
        <v>0</v>
      </c>
      <c r="H116" s="114"/>
      <c r="I116" s="115"/>
    </row>
    <row r="117" spans="1:9" ht="40.5" x14ac:dyDescent="0.3">
      <c r="A117" s="125">
        <v>3121</v>
      </c>
      <c r="B117" s="132"/>
      <c r="C117" s="133"/>
      <c r="D117" s="65" t="s">
        <v>76</v>
      </c>
      <c r="E117" s="49">
        <v>398.17</v>
      </c>
      <c r="F117" s="51">
        <v>0</v>
      </c>
      <c r="G117" s="51">
        <v>0</v>
      </c>
      <c r="H117" s="114"/>
      <c r="I117" s="115"/>
    </row>
    <row r="118" spans="1:9" ht="60.75" x14ac:dyDescent="0.3">
      <c r="A118" s="125">
        <v>3132</v>
      </c>
      <c r="B118" s="132"/>
      <c r="C118" s="133"/>
      <c r="D118" s="65" t="s">
        <v>77</v>
      </c>
      <c r="E118" s="49">
        <v>689.83</v>
      </c>
      <c r="F118" s="51">
        <v>0</v>
      </c>
      <c r="G118" s="51">
        <v>0</v>
      </c>
      <c r="H118" s="114"/>
      <c r="I118" s="115"/>
    </row>
    <row r="119" spans="1:9" ht="20.25" x14ac:dyDescent="0.3">
      <c r="A119" s="128">
        <v>32</v>
      </c>
      <c r="B119" s="132"/>
      <c r="C119" s="133"/>
      <c r="D119" s="46" t="s">
        <v>36</v>
      </c>
      <c r="E119" s="47">
        <f>E120</f>
        <v>913.93</v>
      </c>
      <c r="F119" s="47">
        <f t="shared" ref="F119:G119" si="67">F120</f>
        <v>0</v>
      </c>
      <c r="G119" s="47">
        <f t="shared" si="67"/>
        <v>0</v>
      </c>
      <c r="H119" s="47">
        <f t="shared" ref="H119" si="68">H120</f>
        <v>0</v>
      </c>
      <c r="I119" s="47">
        <f t="shared" ref="I119" si="69">I120</f>
        <v>0</v>
      </c>
    </row>
    <row r="120" spans="1:9" ht="60.75" x14ac:dyDescent="0.3">
      <c r="A120" s="125">
        <v>3212</v>
      </c>
      <c r="B120" s="132"/>
      <c r="C120" s="133"/>
      <c r="D120" s="65" t="s">
        <v>155</v>
      </c>
      <c r="E120" s="49">
        <v>913.93</v>
      </c>
      <c r="F120" s="51">
        <v>0</v>
      </c>
      <c r="G120" s="51">
        <v>0</v>
      </c>
      <c r="H120" s="114"/>
      <c r="I120" s="115"/>
    </row>
    <row r="121" spans="1:9" ht="60.75" x14ac:dyDescent="0.3">
      <c r="A121" s="212" t="s">
        <v>156</v>
      </c>
      <c r="B121" s="213"/>
      <c r="C121" s="133"/>
      <c r="D121" s="142" t="s">
        <v>157</v>
      </c>
      <c r="E121" s="47">
        <f>SUM(E122,E130)</f>
        <v>4451.57</v>
      </c>
      <c r="F121" s="47">
        <f t="shared" ref="F121:I121" si="70">SUM(F122,F130)</f>
        <v>18999.28</v>
      </c>
      <c r="G121" s="47">
        <f t="shared" si="70"/>
        <v>0</v>
      </c>
      <c r="H121" s="47">
        <f t="shared" si="70"/>
        <v>0</v>
      </c>
      <c r="I121" s="47">
        <f t="shared" si="70"/>
        <v>0</v>
      </c>
    </row>
    <row r="122" spans="1:9" ht="20.25" x14ac:dyDescent="0.3">
      <c r="A122" s="197">
        <v>13</v>
      </c>
      <c r="B122" s="198"/>
      <c r="C122" s="133"/>
      <c r="D122" s="142" t="s">
        <v>118</v>
      </c>
      <c r="E122" s="47">
        <f>E123</f>
        <v>1350.3300000000002</v>
      </c>
      <c r="F122" s="47">
        <f t="shared" ref="F122:I122" si="71">F123</f>
        <v>2740.73</v>
      </c>
      <c r="G122" s="47">
        <f t="shared" si="71"/>
        <v>0</v>
      </c>
      <c r="H122" s="47">
        <f t="shared" si="71"/>
        <v>0</v>
      </c>
      <c r="I122" s="47">
        <f t="shared" si="71"/>
        <v>0</v>
      </c>
    </row>
    <row r="123" spans="1:9" ht="40.5" x14ac:dyDescent="0.3">
      <c r="A123" s="128">
        <v>3</v>
      </c>
      <c r="B123" s="132"/>
      <c r="C123" s="133"/>
      <c r="D123" s="46" t="s">
        <v>23</v>
      </c>
      <c r="E123" s="47">
        <f>SUM(E124,E128)</f>
        <v>1350.3300000000002</v>
      </c>
      <c r="F123" s="47">
        <f t="shared" ref="F123:I123" si="72">SUM(F124,F128)</f>
        <v>2740.73</v>
      </c>
      <c r="G123" s="47">
        <f t="shared" si="72"/>
        <v>0</v>
      </c>
      <c r="H123" s="47">
        <f t="shared" si="72"/>
        <v>0</v>
      </c>
      <c r="I123" s="47">
        <f t="shared" si="72"/>
        <v>0</v>
      </c>
    </row>
    <row r="124" spans="1:9" ht="40.5" x14ac:dyDescent="0.3">
      <c r="A124" s="128">
        <v>31</v>
      </c>
      <c r="B124" s="132"/>
      <c r="C124" s="133"/>
      <c r="D124" s="46" t="s">
        <v>24</v>
      </c>
      <c r="E124" s="47">
        <f>SUM(E125:E127)</f>
        <v>1325.91</v>
      </c>
      <c r="F124" s="47">
        <f t="shared" ref="F124:G124" si="73">SUM(F125:F127)</f>
        <v>2223.11</v>
      </c>
      <c r="G124" s="47">
        <f t="shared" si="73"/>
        <v>0</v>
      </c>
      <c r="H124" s="109">
        <v>0</v>
      </c>
      <c r="I124" s="110">
        <v>0</v>
      </c>
    </row>
    <row r="125" spans="1:9" ht="20.25" x14ac:dyDescent="0.3">
      <c r="A125" s="125">
        <v>3111</v>
      </c>
      <c r="B125" s="132"/>
      <c r="C125" s="133"/>
      <c r="D125" s="65" t="s">
        <v>73</v>
      </c>
      <c r="E125" s="49">
        <v>796.34</v>
      </c>
      <c r="F125" s="51">
        <v>1891.3</v>
      </c>
      <c r="G125" s="51">
        <v>0</v>
      </c>
      <c r="H125" s="114"/>
      <c r="I125" s="115"/>
    </row>
    <row r="126" spans="1:9" ht="40.5" x14ac:dyDescent="0.3">
      <c r="A126" s="125">
        <v>3121</v>
      </c>
      <c r="B126" s="132"/>
      <c r="C126" s="133"/>
      <c r="D126" s="65" t="s">
        <v>76</v>
      </c>
      <c r="E126" s="49">
        <v>398.17</v>
      </c>
      <c r="F126" s="51">
        <v>0</v>
      </c>
      <c r="G126" s="51">
        <v>0</v>
      </c>
      <c r="H126" s="114"/>
      <c r="I126" s="115"/>
    </row>
    <row r="127" spans="1:9" ht="60.75" x14ac:dyDescent="0.3">
      <c r="A127" s="125">
        <v>3132</v>
      </c>
      <c r="B127" s="132"/>
      <c r="C127" s="133"/>
      <c r="D127" s="65" t="s">
        <v>77</v>
      </c>
      <c r="E127" s="49">
        <v>131.4</v>
      </c>
      <c r="F127" s="51">
        <v>331.81</v>
      </c>
      <c r="G127" s="51">
        <v>0</v>
      </c>
      <c r="H127" s="114"/>
      <c r="I127" s="115"/>
    </row>
    <row r="128" spans="1:9" ht="20.25" x14ac:dyDescent="0.3">
      <c r="A128" s="128">
        <v>32</v>
      </c>
      <c r="B128" s="132"/>
      <c r="C128" s="133"/>
      <c r="D128" s="46" t="s">
        <v>36</v>
      </c>
      <c r="E128" s="47">
        <f>E129</f>
        <v>24.42</v>
      </c>
      <c r="F128" s="47">
        <f t="shared" ref="F128:G128" si="74">F129</f>
        <v>517.62</v>
      </c>
      <c r="G128" s="47">
        <f t="shared" si="74"/>
        <v>0</v>
      </c>
      <c r="H128" s="109">
        <v>0</v>
      </c>
      <c r="I128" s="110">
        <v>0</v>
      </c>
    </row>
    <row r="129" spans="1:9" ht="60.75" x14ac:dyDescent="0.3">
      <c r="A129" s="125">
        <v>3212</v>
      </c>
      <c r="B129" s="132"/>
      <c r="C129" s="133"/>
      <c r="D129" s="65" t="s">
        <v>155</v>
      </c>
      <c r="E129" s="49">
        <v>24.42</v>
      </c>
      <c r="F129" s="51">
        <v>517.62</v>
      </c>
      <c r="G129" s="51">
        <v>0</v>
      </c>
      <c r="H129" s="114"/>
      <c r="I129" s="115"/>
    </row>
    <row r="130" spans="1:9" ht="40.5" x14ac:dyDescent="0.3">
      <c r="A130" s="203">
        <v>54</v>
      </c>
      <c r="B130" s="204"/>
      <c r="C130" s="133"/>
      <c r="D130" s="66" t="s">
        <v>117</v>
      </c>
      <c r="E130" s="47">
        <f>E131</f>
        <v>3101.24</v>
      </c>
      <c r="F130" s="47">
        <f t="shared" ref="F130:I130" si="75">F131</f>
        <v>16258.55</v>
      </c>
      <c r="G130" s="47">
        <f t="shared" si="75"/>
        <v>0</v>
      </c>
      <c r="H130" s="47">
        <f t="shared" si="75"/>
        <v>0</v>
      </c>
      <c r="I130" s="47">
        <f t="shared" si="75"/>
        <v>0</v>
      </c>
    </row>
    <row r="131" spans="1:9" ht="40.5" x14ac:dyDescent="0.3">
      <c r="A131" s="128">
        <v>3</v>
      </c>
      <c r="B131" s="132"/>
      <c r="C131" s="133"/>
      <c r="D131" s="46" t="s">
        <v>23</v>
      </c>
      <c r="E131" s="47">
        <f>SUM(E132,E136)</f>
        <v>3101.24</v>
      </c>
      <c r="F131" s="47">
        <f t="shared" ref="F131:G131" si="76">SUM(F132,F136)</f>
        <v>16258.55</v>
      </c>
      <c r="G131" s="47">
        <f t="shared" si="76"/>
        <v>0</v>
      </c>
      <c r="H131" s="47">
        <f t="shared" ref="H131" si="77">SUM(H132,H136)</f>
        <v>0</v>
      </c>
      <c r="I131" s="47">
        <f t="shared" ref="I131" si="78">SUM(I132,I136)</f>
        <v>0</v>
      </c>
    </row>
    <row r="132" spans="1:9" ht="40.5" x14ac:dyDescent="0.3">
      <c r="A132" s="128">
        <v>31</v>
      </c>
      <c r="B132" s="132"/>
      <c r="C132" s="133"/>
      <c r="D132" s="46" t="s">
        <v>24</v>
      </c>
      <c r="E132" s="47">
        <f>SUM(E133:E135)</f>
        <v>2558.2399999999998</v>
      </c>
      <c r="F132" s="47">
        <f t="shared" ref="F132:G132" si="79">SUM(F133:F135)</f>
        <v>13736.81</v>
      </c>
      <c r="G132" s="47">
        <f t="shared" si="79"/>
        <v>0</v>
      </c>
      <c r="H132" s="109">
        <v>0</v>
      </c>
      <c r="I132" s="110">
        <v>0</v>
      </c>
    </row>
    <row r="133" spans="1:9" ht="20.25" x14ac:dyDescent="0.3">
      <c r="A133" s="125">
        <v>3111</v>
      </c>
      <c r="B133" s="132"/>
      <c r="C133" s="133"/>
      <c r="D133" s="65" t="s">
        <v>73</v>
      </c>
      <c r="E133" s="49">
        <v>1990.85</v>
      </c>
      <c r="F133" s="51">
        <v>10949.63</v>
      </c>
      <c r="G133" s="51">
        <v>0</v>
      </c>
      <c r="H133" s="51"/>
      <c r="I133" s="144"/>
    </row>
    <row r="134" spans="1:9" ht="40.5" x14ac:dyDescent="0.3">
      <c r="A134" s="125">
        <v>3121</v>
      </c>
      <c r="B134" s="132"/>
      <c r="C134" s="133"/>
      <c r="D134" s="65" t="s">
        <v>76</v>
      </c>
      <c r="E134" s="49">
        <v>238.9</v>
      </c>
      <c r="F134" s="51">
        <v>796.34</v>
      </c>
      <c r="G134" s="51">
        <v>0</v>
      </c>
      <c r="H134" s="51"/>
      <c r="I134" s="144"/>
    </row>
    <row r="135" spans="1:9" ht="60.75" x14ac:dyDescent="0.3">
      <c r="A135" s="125">
        <v>3132</v>
      </c>
      <c r="B135" s="132"/>
      <c r="C135" s="133"/>
      <c r="D135" s="65" t="s">
        <v>77</v>
      </c>
      <c r="E135" s="49">
        <v>328.49</v>
      </c>
      <c r="F135" s="51">
        <v>1990.84</v>
      </c>
      <c r="G135" s="51">
        <v>0</v>
      </c>
      <c r="H135" s="51"/>
      <c r="I135" s="144"/>
    </row>
    <row r="136" spans="1:9" ht="20.25" x14ac:dyDescent="0.3">
      <c r="A136" s="128">
        <v>32</v>
      </c>
      <c r="B136" s="132"/>
      <c r="C136" s="133"/>
      <c r="D136" s="46" t="s">
        <v>36</v>
      </c>
      <c r="E136" s="47">
        <f>SUM(E137:E138)</f>
        <v>543</v>
      </c>
      <c r="F136" s="47">
        <f t="shared" ref="F136:G136" si="80">SUM(F137:F138)</f>
        <v>2521.7400000000002</v>
      </c>
      <c r="G136" s="47">
        <f t="shared" si="80"/>
        <v>0</v>
      </c>
      <c r="H136" s="109">
        <v>0</v>
      </c>
      <c r="I136" s="110">
        <v>0</v>
      </c>
    </row>
    <row r="137" spans="1:9" ht="20.25" x14ac:dyDescent="0.3">
      <c r="A137" s="125">
        <v>3211</v>
      </c>
      <c r="B137" s="132"/>
      <c r="C137" s="133"/>
      <c r="D137" s="65" t="s">
        <v>79</v>
      </c>
      <c r="E137" s="49">
        <v>0</v>
      </c>
      <c r="F137" s="51">
        <v>132.72999999999999</v>
      </c>
      <c r="G137" s="51">
        <v>0</v>
      </c>
      <c r="H137" s="51"/>
      <c r="I137" s="144"/>
    </row>
    <row r="138" spans="1:9" ht="60.75" x14ac:dyDescent="0.3">
      <c r="A138" s="125">
        <v>3212</v>
      </c>
      <c r="B138" s="132"/>
      <c r="C138" s="133"/>
      <c r="D138" s="65" t="s">
        <v>155</v>
      </c>
      <c r="E138" s="49">
        <v>543</v>
      </c>
      <c r="F138" s="51">
        <v>2389.0100000000002</v>
      </c>
      <c r="G138" s="51">
        <v>0</v>
      </c>
      <c r="H138" s="51"/>
      <c r="I138" s="144"/>
    </row>
    <row r="139" spans="1:9" ht="60.75" x14ac:dyDescent="0.3">
      <c r="A139" s="212" t="s">
        <v>158</v>
      </c>
      <c r="B139" s="213"/>
      <c r="C139" s="133"/>
      <c r="D139" s="142" t="s">
        <v>159</v>
      </c>
      <c r="E139" s="47">
        <f t="shared" ref="E139:F139" si="81">SUM(E140,E148)</f>
        <v>0</v>
      </c>
      <c r="F139" s="47">
        <f t="shared" si="81"/>
        <v>4247.13</v>
      </c>
      <c r="G139" s="47">
        <f>SUM(G140,G148)</f>
        <v>9350</v>
      </c>
      <c r="H139" s="47">
        <f t="shared" ref="H139:I139" si="82">SUM(H140,H148)</f>
        <v>9350</v>
      </c>
      <c r="I139" s="47">
        <f t="shared" si="82"/>
        <v>9350</v>
      </c>
    </row>
    <row r="140" spans="1:9" ht="20.25" x14ac:dyDescent="0.3">
      <c r="A140" s="197">
        <v>13</v>
      </c>
      <c r="B140" s="198"/>
      <c r="C140" s="133"/>
      <c r="D140" s="142" t="s">
        <v>118</v>
      </c>
      <c r="E140" s="47">
        <f>E141</f>
        <v>0</v>
      </c>
      <c r="F140" s="47">
        <f t="shared" ref="F140:I140" si="83">F141</f>
        <v>0</v>
      </c>
      <c r="G140" s="47">
        <f t="shared" si="83"/>
        <v>1650</v>
      </c>
      <c r="H140" s="47">
        <f t="shared" si="83"/>
        <v>1650</v>
      </c>
      <c r="I140" s="47">
        <f t="shared" si="83"/>
        <v>1650</v>
      </c>
    </row>
    <row r="141" spans="1:9" ht="40.5" x14ac:dyDescent="0.3">
      <c r="A141" s="128">
        <v>3</v>
      </c>
      <c r="B141" s="132"/>
      <c r="C141" s="133"/>
      <c r="D141" s="46" t="s">
        <v>23</v>
      </c>
      <c r="E141" s="47">
        <f>SUM(E142,E146)</f>
        <v>0</v>
      </c>
      <c r="F141" s="47">
        <f t="shared" ref="F141:I141" si="84">SUM(F142,F146)</f>
        <v>0</v>
      </c>
      <c r="G141" s="47">
        <f t="shared" si="84"/>
        <v>1650</v>
      </c>
      <c r="H141" s="47">
        <f t="shared" si="84"/>
        <v>1650</v>
      </c>
      <c r="I141" s="47">
        <f t="shared" si="84"/>
        <v>1650</v>
      </c>
    </row>
    <row r="142" spans="1:9" ht="40.5" x14ac:dyDescent="0.3">
      <c r="A142" s="128">
        <v>31</v>
      </c>
      <c r="B142" s="132"/>
      <c r="C142" s="133"/>
      <c r="D142" s="46" t="s">
        <v>24</v>
      </c>
      <c r="E142" s="47">
        <f>SUM(E143:E145)</f>
        <v>0</v>
      </c>
      <c r="F142" s="47">
        <f t="shared" ref="F142:G142" si="85">SUM(F143:F145)</f>
        <v>0</v>
      </c>
      <c r="G142" s="47">
        <f t="shared" si="85"/>
        <v>1550</v>
      </c>
      <c r="H142" s="47">
        <v>1550</v>
      </c>
      <c r="I142" s="47">
        <v>1550</v>
      </c>
    </row>
    <row r="143" spans="1:9" ht="20.25" x14ac:dyDescent="0.3">
      <c r="A143" s="125">
        <v>3111</v>
      </c>
      <c r="B143" s="132"/>
      <c r="C143" s="133"/>
      <c r="D143" s="65" t="s">
        <v>73</v>
      </c>
      <c r="E143" s="49">
        <v>0</v>
      </c>
      <c r="F143" s="49">
        <v>0</v>
      </c>
      <c r="G143" s="49">
        <v>1350</v>
      </c>
      <c r="H143" s="49"/>
      <c r="I143" s="49"/>
    </row>
    <row r="144" spans="1:9" ht="40.5" x14ac:dyDescent="0.3">
      <c r="A144" s="125">
        <v>3121</v>
      </c>
      <c r="B144" s="132"/>
      <c r="C144" s="133"/>
      <c r="D144" s="65" t="s">
        <v>76</v>
      </c>
      <c r="E144" s="49">
        <v>0</v>
      </c>
      <c r="F144" s="49">
        <v>0</v>
      </c>
      <c r="G144" s="49">
        <v>0</v>
      </c>
      <c r="H144" s="49"/>
      <c r="I144" s="49"/>
    </row>
    <row r="145" spans="1:9" ht="60.75" x14ac:dyDescent="0.3">
      <c r="A145" s="125">
        <v>3132</v>
      </c>
      <c r="B145" s="132"/>
      <c r="C145" s="133"/>
      <c r="D145" s="65" t="s">
        <v>77</v>
      </c>
      <c r="E145" s="49">
        <v>0</v>
      </c>
      <c r="F145" s="49">
        <v>0</v>
      </c>
      <c r="G145" s="49">
        <v>200</v>
      </c>
      <c r="H145" s="49"/>
      <c r="I145" s="49"/>
    </row>
    <row r="146" spans="1:9" ht="20.25" x14ac:dyDescent="0.3">
      <c r="A146" s="128">
        <v>32</v>
      </c>
      <c r="B146" s="132"/>
      <c r="C146" s="133"/>
      <c r="D146" s="46" t="s">
        <v>36</v>
      </c>
      <c r="E146" s="47">
        <f>E147</f>
        <v>0</v>
      </c>
      <c r="F146" s="47">
        <f t="shared" ref="F146:G146" si="86">F147</f>
        <v>0</v>
      </c>
      <c r="G146" s="47">
        <f t="shared" si="86"/>
        <v>100</v>
      </c>
      <c r="H146" s="47">
        <v>100</v>
      </c>
      <c r="I146" s="47">
        <v>100</v>
      </c>
    </row>
    <row r="147" spans="1:9" ht="60.75" x14ac:dyDescent="0.3">
      <c r="A147" s="125">
        <v>3212</v>
      </c>
      <c r="B147" s="132"/>
      <c r="C147" s="133"/>
      <c r="D147" s="65" t="s">
        <v>155</v>
      </c>
      <c r="E147" s="49">
        <v>0</v>
      </c>
      <c r="F147" s="49">
        <v>0</v>
      </c>
      <c r="G147" s="49">
        <v>100</v>
      </c>
      <c r="H147" s="49"/>
      <c r="I147" s="49"/>
    </row>
    <row r="148" spans="1:9" ht="40.5" x14ac:dyDescent="0.3">
      <c r="A148" s="203">
        <v>54</v>
      </c>
      <c r="B148" s="204"/>
      <c r="C148" s="133"/>
      <c r="D148" s="66" t="s">
        <v>117</v>
      </c>
      <c r="E148" s="47">
        <f>E149</f>
        <v>0</v>
      </c>
      <c r="F148" s="47">
        <f t="shared" ref="F148:G148" si="87">F149</f>
        <v>4247.13</v>
      </c>
      <c r="G148" s="47">
        <f t="shared" si="87"/>
        <v>7700</v>
      </c>
      <c r="H148" s="47">
        <v>7700</v>
      </c>
      <c r="I148" s="47">
        <v>7700</v>
      </c>
    </row>
    <row r="149" spans="1:9" ht="40.5" x14ac:dyDescent="0.3">
      <c r="A149" s="128">
        <v>3</v>
      </c>
      <c r="B149" s="132"/>
      <c r="C149" s="133"/>
      <c r="D149" s="46" t="s">
        <v>23</v>
      </c>
      <c r="E149" s="47">
        <f>SUM(E150,E154)</f>
        <v>0</v>
      </c>
      <c r="F149" s="47">
        <f t="shared" ref="F149:G149" si="88">SUM(F150,F154)</f>
        <v>4247.13</v>
      </c>
      <c r="G149" s="47">
        <f t="shared" si="88"/>
        <v>7700</v>
      </c>
      <c r="H149" s="47">
        <f t="shared" ref="H149" si="89">SUM(H150,H154)</f>
        <v>6800</v>
      </c>
      <c r="I149" s="47">
        <f t="shared" ref="I149" si="90">SUM(I150,I154)</f>
        <v>6800</v>
      </c>
    </row>
    <row r="150" spans="1:9" ht="40.5" x14ac:dyDescent="0.3">
      <c r="A150" s="128">
        <v>31</v>
      </c>
      <c r="B150" s="132"/>
      <c r="C150" s="133"/>
      <c r="D150" s="46" t="s">
        <v>24</v>
      </c>
      <c r="E150" s="47">
        <f>SUM(E151:E152)</f>
        <v>0</v>
      </c>
      <c r="F150" s="47">
        <f>SUM(F151:F153)</f>
        <v>3052.63</v>
      </c>
      <c r="G150" s="47">
        <f>SUM(G151:G153)</f>
        <v>6600</v>
      </c>
      <c r="H150" s="109">
        <v>5700</v>
      </c>
      <c r="I150" s="110">
        <v>5700</v>
      </c>
    </row>
    <row r="151" spans="1:9" ht="20.25" x14ac:dyDescent="0.3">
      <c r="A151" s="125">
        <v>3111</v>
      </c>
      <c r="B151" s="132"/>
      <c r="C151" s="133"/>
      <c r="D151" s="65" t="s">
        <v>73</v>
      </c>
      <c r="E151" s="49">
        <v>0</v>
      </c>
      <c r="F151" s="51">
        <v>2123.5700000000002</v>
      </c>
      <c r="G151" s="49">
        <v>5000</v>
      </c>
      <c r="H151" s="51"/>
      <c r="I151" s="144"/>
    </row>
    <row r="152" spans="1:9" ht="40.5" x14ac:dyDescent="0.3">
      <c r="A152" s="125">
        <v>3121</v>
      </c>
      <c r="B152" s="132"/>
      <c r="C152" s="133"/>
      <c r="D152" s="65" t="s">
        <v>76</v>
      </c>
      <c r="E152" s="49">
        <v>0</v>
      </c>
      <c r="F152" s="51">
        <v>530.89</v>
      </c>
      <c r="G152" s="49">
        <v>700</v>
      </c>
      <c r="H152" s="51"/>
      <c r="I152" s="144"/>
    </row>
    <row r="153" spans="1:9" ht="60.75" x14ac:dyDescent="0.3">
      <c r="A153" s="125">
        <v>3132</v>
      </c>
      <c r="B153" s="132"/>
      <c r="C153" s="133"/>
      <c r="D153" s="65" t="s">
        <v>77</v>
      </c>
      <c r="E153" s="49">
        <v>0</v>
      </c>
      <c r="F153" s="51">
        <v>398.17</v>
      </c>
      <c r="G153" s="49">
        <v>900</v>
      </c>
      <c r="H153" s="51"/>
      <c r="I153" s="144"/>
    </row>
    <row r="154" spans="1:9" ht="20.25" x14ac:dyDescent="0.3">
      <c r="A154" s="128">
        <v>32</v>
      </c>
      <c r="B154" s="132"/>
      <c r="C154" s="133"/>
      <c r="D154" s="46" t="s">
        <v>36</v>
      </c>
      <c r="E154" s="47">
        <f>SUM(E155:E156)</f>
        <v>0</v>
      </c>
      <c r="F154" s="47">
        <f t="shared" ref="F154" si="91">SUM(F155:F156)</f>
        <v>1194.5</v>
      </c>
      <c r="G154" s="47">
        <f>SUM(G155:G156)</f>
        <v>1100</v>
      </c>
      <c r="H154" s="109">
        <v>1100</v>
      </c>
      <c r="I154" s="110">
        <v>1100</v>
      </c>
    </row>
    <row r="155" spans="1:9" ht="20.25" x14ac:dyDescent="0.3">
      <c r="A155" s="125">
        <v>3211</v>
      </c>
      <c r="B155" s="132"/>
      <c r="C155" s="133"/>
      <c r="D155" s="65" t="s">
        <v>79</v>
      </c>
      <c r="E155" s="49">
        <v>0</v>
      </c>
      <c r="F155" s="51">
        <v>132.72</v>
      </c>
      <c r="G155" s="49">
        <v>100</v>
      </c>
      <c r="H155" s="51"/>
      <c r="I155" s="144"/>
    </row>
    <row r="156" spans="1:9" ht="60.75" x14ac:dyDescent="0.3">
      <c r="A156" s="125">
        <v>3212</v>
      </c>
      <c r="B156" s="132"/>
      <c r="C156" s="133"/>
      <c r="D156" s="65" t="s">
        <v>155</v>
      </c>
      <c r="E156" s="49">
        <v>0</v>
      </c>
      <c r="F156" s="51">
        <v>1061.78</v>
      </c>
      <c r="G156" s="49">
        <v>1000</v>
      </c>
      <c r="H156" s="51"/>
      <c r="I156" s="144"/>
    </row>
    <row r="157" spans="1:9" ht="40.35" customHeight="1" x14ac:dyDescent="0.3">
      <c r="A157" s="212" t="s">
        <v>160</v>
      </c>
      <c r="B157" s="213"/>
      <c r="C157" s="133"/>
      <c r="D157" s="142" t="s">
        <v>161</v>
      </c>
      <c r="E157" s="47">
        <f>E158</f>
        <v>0</v>
      </c>
      <c r="F157" s="47">
        <f t="shared" ref="F157:I157" si="92">F158</f>
        <v>0</v>
      </c>
      <c r="G157" s="47">
        <f t="shared" si="92"/>
        <v>2917.04</v>
      </c>
      <c r="H157" s="47">
        <f t="shared" si="92"/>
        <v>2917.04</v>
      </c>
      <c r="I157" s="47">
        <f t="shared" si="92"/>
        <v>2917.04</v>
      </c>
    </row>
    <row r="158" spans="1:9" ht="40.5" x14ac:dyDescent="0.3">
      <c r="A158" s="125"/>
      <c r="B158" s="138">
        <v>54</v>
      </c>
      <c r="C158" s="133"/>
      <c r="D158" s="66" t="s">
        <v>117</v>
      </c>
      <c r="E158" s="47">
        <f>E159</f>
        <v>0</v>
      </c>
      <c r="F158" s="47">
        <f t="shared" ref="F158:I158" si="93">F159</f>
        <v>0</v>
      </c>
      <c r="G158" s="47">
        <f t="shared" si="93"/>
        <v>2917.04</v>
      </c>
      <c r="H158" s="47">
        <f t="shared" si="93"/>
        <v>2917.04</v>
      </c>
      <c r="I158" s="47">
        <f t="shared" si="93"/>
        <v>2917.04</v>
      </c>
    </row>
    <row r="159" spans="1:9" ht="40.5" x14ac:dyDescent="0.3">
      <c r="A159" s="128">
        <v>3</v>
      </c>
      <c r="B159" s="132"/>
      <c r="C159" s="133"/>
      <c r="D159" s="46" t="s">
        <v>23</v>
      </c>
      <c r="E159" s="47">
        <f>E160</f>
        <v>0</v>
      </c>
      <c r="F159" s="47">
        <f t="shared" ref="F159:I159" si="94">F160</f>
        <v>0</v>
      </c>
      <c r="G159" s="47">
        <f t="shared" si="94"/>
        <v>2917.04</v>
      </c>
      <c r="H159" s="47">
        <f t="shared" si="94"/>
        <v>2917.04</v>
      </c>
      <c r="I159" s="47">
        <f t="shared" si="94"/>
        <v>2917.04</v>
      </c>
    </row>
    <row r="160" spans="1:9" ht="20.25" x14ac:dyDescent="0.3">
      <c r="A160" s="128">
        <v>32</v>
      </c>
      <c r="B160" s="132"/>
      <c r="C160" s="133"/>
      <c r="D160" s="46" t="s">
        <v>36</v>
      </c>
      <c r="E160" s="47">
        <f>E161</f>
        <v>0</v>
      </c>
      <c r="F160" s="47">
        <f t="shared" ref="F160:G160" si="95">F161</f>
        <v>0</v>
      </c>
      <c r="G160" s="47">
        <f t="shared" si="95"/>
        <v>2917.04</v>
      </c>
      <c r="H160" s="109">
        <v>2917.04</v>
      </c>
      <c r="I160" s="110">
        <v>2917.04</v>
      </c>
    </row>
    <row r="161" spans="1:9" ht="21" thickBot="1" x14ac:dyDescent="0.35">
      <c r="A161" s="145">
        <v>3222</v>
      </c>
      <c r="B161" s="146"/>
      <c r="C161" s="147"/>
      <c r="D161" s="148" t="s">
        <v>82</v>
      </c>
      <c r="E161" s="149">
        <v>0</v>
      </c>
      <c r="F161" s="150">
        <v>0</v>
      </c>
      <c r="G161" s="149">
        <v>2917.04</v>
      </c>
      <c r="H161" s="150"/>
      <c r="I161" s="151"/>
    </row>
    <row r="162" spans="1:9" ht="25.5" customHeight="1" thickBot="1" x14ac:dyDescent="0.35">
      <c r="A162" s="214" t="s">
        <v>162</v>
      </c>
      <c r="B162" s="215"/>
      <c r="C162" s="215"/>
      <c r="D162" s="216"/>
      <c r="E162" s="152">
        <f>SUM(E6,E56,E104)</f>
        <v>832860.18000000017</v>
      </c>
      <c r="F162" s="152">
        <f t="shared" ref="F162:I162" si="96">SUM(F6,F56,F104)</f>
        <v>944530.17999999982</v>
      </c>
      <c r="G162" s="152">
        <f t="shared" si="96"/>
        <v>935145.15</v>
      </c>
      <c r="H162" s="152">
        <f t="shared" si="96"/>
        <v>935145.15</v>
      </c>
      <c r="I162" s="153">
        <f t="shared" si="96"/>
        <v>935145.15</v>
      </c>
    </row>
  </sheetData>
  <mergeCells count="36">
    <mergeCell ref="A162:D162"/>
    <mergeCell ref="A87:B87"/>
    <mergeCell ref="A80:B80"/>
    <mergeCell ref="A76:B76"/>
    <mergeCell ref="A157:B157"/>
    <mergeCell ref="A122:B122"/>
    <mergeCell ref="A113:B113"/>
    <mergeCell ref="A106:B106"/>
    <mergeCell ref="A96:B96"/>
    <mergeCell ref="A104:C104"/>
    <mergeCell ref="A105:B105"/>
    <mergeCell ref="A121:B121"/>
    <mergeCell ref="A139:B139"/>
    <mergeCell ref="A148:B148"/>
    <mergeCell ref="A130:B130"/>
    <mergeCell ref="A140:B140"/>
    <mergeCell ref="A92:B92"/>
    <mergeCell ref="A38:C38"/>
    <mergeCell ref="A43:B43"/>
    <mergeCell ref="A6:C6"/>
    <mergeCell ref="A7:C7"/>
    <mergeCell ref="A10:C10"/>
    <mergeCell ref="A33:B33"/>
    <mergeCell ref="A37:C37"/>
    <mergeCell ref="A44:C44"/>
    <mergeCell ref="A45:C45"/>
    <mergeCell ref="A56:C56"/>
    <mergeCell ref="A57:B57"/>
    <mergeCell ref="A91:B91"/>
    <mergeCell ref="A58:B58"/>
    <mergeCell ref="A70:B70"/>
    <mergeCell ref="A1:I1"/>
    <mergeCell ref="A3:I3"/>
    <mergeCell ref="A5:C5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2022-10-17T11:26:04Z</cp:lastPrinted>
  <dcterms:created xsi:type="dcterms:W3CDTF">2022-08-12T12:51:27Z</dcterms:created>
  <dcterms:modified xsi:type="dcterms:W3CDTF">2023-01-11T10:33:34Z</dcterms:modified>
</cp:coreProperties>
</file>