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S Brinje\Desktop\Financijska izvješća\Fin.izvješća za 2025.god\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E340" i="9"/>
  <c r="B340" i="9" s="1"/>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E328" i="9" s="1"/>
  <c r="B328" i="9" s="1"/>
  <c r="G328" i="9"/>
  <c r="F328" i="9"/>
  <c r="H327" i="9"/>
  <c r="G327" i="9"/>
  <c r="F327" i="9"/>
  <c r="E327" i="9"/>
  <c r="B327" i="9" s="1"/>
  <c r="H326" i="9"/>
  <c r="G326" i="9"/>
  <c r="F326" i="9"/>
  <c r="E326" i="9"/>
  <c r="B326" i="9" s="1"/>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G319" i="9"/>
  <c r="F319" i="9"/>
  <c r="E319" i="9"/>
  <c r="B319" i="9" s="1"/>
  <c r="H318" i="9"/>
  <c r="E318" i="9" s="1"/>
  <c r="B318" i="9" s="1"/>
  <c r="G318" i="9"/>
  <c r="F318" i="9"/>
  <c r="H317" i="9"/>
  <c r="G317" i="9"/>
  <c r="E317" i="9" s="1"/>
  <c r="B317" i="9" s="1"/>
  <c r="F317" i="9"/>
  <c r="F316" i="9"/>
  <c r="F315" i="9"/>
  <c r="F314" i="9"/>
  <c r="H313" i="9"/>
  <c r="G313" i="9"/>
  <c r="F313" i="9"/>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F298" i="9" s="1"/>
  <c r="H303" i="9"/>
  <c r="G303" i="9"/>
  <c r="E303" i="9" s="1"/>
  <c r="B303" i="9" s="1"/>
  <c r="F303" i="9"/>
  <c r="F302" i="9"/>
  <c r="F301" i="9"/>
  <c r="F300" i="9"/>
  <c r="F299" i="9"/>
  <c r="F297" i="9"/>
  <c r="L296" i="9"/>
  <c r="F296" i="9" s="1"/>
  <c r="H296" i="9"/>
  <c r="F295" i="9"/>
  <c r="I294" i="9"/>
  <c r="E294" i="9" s="1"/>
  <c r="B294" i="9" s="1"/>
  <c r="H294" i="9"/>
  <c r="F294" i="9"/>
  <c r="E293" i="9"/>
  <c r="M292" i="9"/>
  <c r="L292" i="9"/>
  <c r="F292" i="9" s="1"/>
  <c r="E292" i="9"/>
  <c r="M291" i="9"/>
  <c r="L291" i="9"/>
  <c r="F291" i="9" s="1"/>
  <c r="B291" i="9" s="1"/>
  <c r="E291" i="9"/>
  <c r="M290" i="9"/>
  <c r="L290" i="9"/>
  <c r="F290" i="9" s="1"/>
  <c r="E290" i="9"/>
  <c r="B290" i="9" s="1"/>
  <c r="M289" i="9"/>
  <c r="L289" i="9"/>
  <c r="F289" i="9"/>
  <c r="E289" i="9"/>
  <c r="B289" i="9" s="1"/>
  <c r="M288" i="9"/>
  <c r="L288" i="9"/>
  <c r="F288" i="9" s="1"/>
  <c r="B288" i="9" s="1"/>
  <c r="E288" i="9"/>
  <c r="M287" i="9"/>
  <c r="L287" i="9"/>
  <c r="F287" i="9" s="1"/>
  <c r="B287" i="9" s="1"/>
  <c r="E287" i="9"/>
  <c r="M286" i="9"/>
  <c r="L286" i="9"/>
  <c r="F286" i="9" s="1"/>
  <c r="E286" i="9"/>
  <c r="M285" i="9"/>
  <c r="L285" i="9"/>
  <c r="F285" i="9"/>
  <c r="E285" i="9"/>
  <c r="B285" i="9" s="1"/>
  <c r="M284" i="9"/>
  <c r="L284" i="9"/>
  <c r="F284" i="9" s="1"/>
  <c r="B284" i="9" s="1"/>
  <c r="E284" i="9"/>
  <c r="M283" i="9"/>
  <c r="L283" i="9"/>
  <c r="F283" i="9" s="1"/>
  <c r="B283" i="9" s="1"/>
  <c r="E283" i="9"/>
  <c r="M282" i="9"/>
  <c r="L282" i="9"/>
  <c r="F282" i="9" s="1"/>
  <c r="E282" i="9"/>
  <c r="M281" i="9"/>
  <c r="L281" i="9"/>
  <c r="F281" i="9"/>
  <c r="E281" i="9"/>
  <c r="B281" i="9" s="1"/>
  <c r="M280" i="9"/>
  <c r="L280" i="9"/>
  <c r="F280" i="9" s="1"/>
  <c r="E280" i="9"/>
  <c r="M279" i="9"/>
  <c r="L279" i="9"/>
  <c r="F279" i="9" s="1"/>
  <c r="B279" i="9" s="1"/>
  <c r="E279" i="9"/>
  <c r="M278" i="9"/>
  <c r="L278" i="9"/>
  <c r="F278" i="9" s="1"/>
  <c r="E278" i="9"/>
  <c r="M277" i="9"/>
  <c r="L277" i="9"/>
  <c r="F277" i="9"/>
  <c r="E277" i="9"/>
  <c r="B277" i="9" s="1"/>
  <c r="M276" i="9"/>
  <c r="L276" i="9"/>
  <c r="F276" i="9" s="1"/>
  <c r="B276" i="9" s="1"/>
  <c r="E276" i="9"/>
  <c r="M275" i="9"/>
  <c r="L275" i="9"/>
  <c r="F275" i="9" s="1"/>
  <c r="B275" i="9" s="1"/>
  <c r="E275" i="9"/>
  <c r="M274" i="9"/>
  <c r="L274" i="9"/>
  <c r="F274" i="9" s="1"/>
  <c r="E274" i="9"/>
  <c r="B274" i="9" s="1"/>
  <c r="M273" i="9"/>
  <c r="L273" i="9"/>
  <c r="F273" i="9"/>
  <c r="E273" i="9"/>
  <c r="B273" i="9" s="1"/>
  <c r="M272" i="9"/>
  <c r="L272" i="9"/>
  <c r="F272" i="9" s="1"/>
  <c r="E272" i="9"/>
  <c r="M271" i="9"/>
  <c r="L271" i="9"/>
  <c r="F271" i="9" s="1"/>
  <c r="B271" i="9" s="1"/>
  <c r="E271" i="9"/>
  <c r="M270" i="9"/>
  <c r="L270" i="9"/>
  <c r="F270" i="9" s="1"/>
  <c r="E270" i="9"/>
  <c r="M269" i="9"/>
  <c r="L269" i="9"/>
  <c r="F269" i="9"/>
  <c r="E269" i="9"/>
  <c r="B269" i="9" s="1"/>
  <c r="M268" i="9"/>
  <c r="L268" i="9"/>
  <c r="F268" i="9" s="1"/>
  <c r="E268" i="9"/>
  <c r="B268" i="9" s="1"/>
  <c r="M267" i="9"/>
  <c r="L267" i="9"/>
  <c r="F267" i="9" s="1"/>
  <c r="B267" i="9" s="1"/>
  <c r="E267" i="9"/>
  <c r="M266" i="9"/>
  <c r="L266" i="9"/>
  <c r="F266" i="9" s="1"/>
  <c r="E266" i="9"/>
  <c r="M265" i="9"/>
  <c r="L265" i="9"/>
  <c r="F265" i="9"/>
  <c r="E265" i="9"/>
  <c r="B265" i="9" s="1"/>
  <c r="M264" i="9"/>
  <c r="L264" i="9"/>
  <c r="F264" i="9" s="1"/>
  <c r="B264" i="9" s="1"/>
  <c r="E264" i="9"/>
  <c r="M263" i="9"/>
  <c r="L263" i="9"/>
  <c r="F263" i="9" s="1"/>
  <c r="B263" i="9" s="1"/>
  <c r="E263" i="9"/>
  <c r="M262" i="9"/>
  <c r="L262" i="9"/>
  <c r="F262" i="9" s="1"/>
  <c r="E262" i="9"/>
  <c r="M261" i="9"/>
  <c r="L261" i="9"/>
  <c r="F261" i="9"/>
  <c r="E261" i="9"/>
  <c r="B261" i="9" s="1"/>
  <c r="M260" i="9"/>
  <c r="L260" i="9"/>
  <c r="F260" i="9" s="1"/>
  <c r="B260" i="9" s="1"/>
  <c r="E260" i="9"/>
  <c r="M259" i="9"/>
  <c r="L259" i="9"/>
  <c r="F259" i="9" s="1"/>
  <c r="B259" i="9" s="1"/>
  <c r="E259" i="9"/>
  <c r="M258" i="9"/>
  <c r="F258" i="9" s="1"/>
  <c r="L258" i="9"/>
  <c r="E258" i="9"/>
  <c r="B258" i="9" s="1"/>
  <c r="M257" i="9"/>
  <c r="L257" i="9"/>
  <c r="F257" i="9"/>
  <c r="E257" i="9"/>
  <c r="B257" i="9" s="1"/>
  <c r="M256" i="9"/>
  <c r="L256" i="9"/>
  <c r="F256" i="9" s="1"/>
  <c r="B256" i="9" s="1"/>
  <c r="E256" i="9"/>
  <c r="M255" i="9"/>
  <c r="L255" i="9"/>
  <c r="F255" i="9" s="1"/>
  <c r="B255" i="9" s="1"/>
  <c r="E255" i="9"/>
  <c r="M254" i="9"/>
  <c r="L254" i="9"/>
  <c r="F254" i="9" s="1"/>
  <c r="E254" i="9"/>
  <c r="M253" i="9"/>
  <c r="L253" i="9"/>
  <c r="F253" i="9"/>
  <c r="E253" i="9"/>
  <c r="B253" i="9" s="1"/>
  <c r="M252" i="9"/>
  <c r="L252" i="9"/>
  <c r="F252" i="9" s="1"/>
  <c r="B252" i="9" s="1"/>
  <c r="E252" i="9"/>
  <c r="M251" i="9"/>
  <c r="L251" i="9"/>
  <c r="F251" i="9" s="1"/>
  <c r="B251" i="9" s="1"/>
  <c r="E251" i="9"/>
  <c r="M250" i="9"/>
  <c r="L250" i="9"/>
  <c r="F250" i="9" s="1"/>
  <c r="E250" i="9"/>
  <c r="M249" i="9"/>
  <c r="L249" i="9"/>
  <c r="F249" i="9"/>
  <c r="E249" i="9"/>
  <c r="B249" i="9" s="1"/>
  <c r="M248" i="9"/>
  <c r="L248" i="9"/>
  <c r="F248" i="9" s="1"/>
  <c r="B248" i="9" s="1"/>
  <c r="E248" i="9"/>
  <c r="M247" i="9"/>
  <c r="L247" i="9"/>
  <c r="F247" i="9" s="1"/>
  <c r="B247" i="9" s="1"/>
  <c r="E247" i="9"/>
  <c r="M246" i="9"/>
  <c r="L246" i="9"/>
  <c r="F246" i="9" s="1"/>
  <c r="E246" i="9"/>
  <c r="M245" i="9"/>
  <c r="L245" i="9"/>
  <c r="F245" i="9"/>
  <c r="E245" i="9"/>
  <c r="B245" i="9" s="1"/>
  <c r="M244" i="9"/>
  <c r="L244" i="9"/>
  <c r="E244" i="9"/>
  <c r="M243" i="9"/>
  <c r="L243" i="9"/>
  <c r="F243" i="9" s="1"/>
  <c r="B243" i="9" s="1"/>
  <c r="E243" i="9"/>
  <c r="M242" i="9"/>
  <c r="L242" i="9"/>
  <c r="E242" i="9"/>
  <c r="M241" i="9"/>
  <c r="L241" i="9"/>
  <c r="F241" i="9"/>
  <c r="E241" i="9"/>
  <c r="B241" i="9" s="1"/>
  <c r="M240" i="9"/>
  <c r="L240" i="9"/>
  <c r="E240" i="9"/>
  <c r="M239" i="9"/>
  <c r="L239" i="9"/>
  <c r="E239" i="9"/>
  <c r="M238" i="9"/>
  <c r="L238" i="9"/>
  <c r="F238" i="9" s="1"/>
  <c r="B238" i="9" s="1"/>
  <c r="E238" i="9"/>
  <c r="M237" i="9"/>
  <c r="F237" i="9" s="1"/>
  <c r="L237" i="9"/>
  <c r="E237" i="9"/>
  <c r="M236" i="9"/>
  <c r="L236" i="9"/>
  <c r="E236" i="9"/>
  <c r="M235" i="9"/>
  <c r="L235" i="9"/>
  <c r="E235" i="9"/>
  <c r="M234" i="9"/>
  <c r="F234" i="9" s="1"/>
  <c r="B234" i="9" s="1"/>
  <c r="L234" i="9"/>
  <c r="E234" i="9"/>
  <c r="M233" i="9"/>
  <c r="L233" i="9"/>
  <c r="F233" i="9"/>
  <c r="E233" i="9"/>
  <c r="B233" i="9" s="1"/>
  <c r="M232" i="9"/>
  <c r="L232" i="9"/>
  <c r="F232" i="9" s="1"/>
  <c r="E232" i="9"/>
  <c r="M231" i="9"/>
  <c r="L231" i="9"/>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G177" i="9"/>
  <c r="E177" i="9" s="1"/>
  <c r="B177" i="9" s="1"/>
  <c r="F177" i="9"/>
  <c r="F176" i="9"/>
  <c r="G175" i="9"/>
  <c r="E175" i="9" s="1"/>
  <c r="B175" i="9" s="1"/>
  <c r="F175" i="9"/>
  <c r="F174" i="9"/>
  <c r="H173" i="9"/>
  <c r="G173" i="9"/>
  <c r="F173" i="9"/>
  <c r="H172" i="9"/>
  <c r="E172" i="9" s="1"/>
  <c r="B172" i="9" s="1"/>
  <c r="G172" i="9"/>
  <c r="F172" i="9"/>
  <c r="H171" i="9"/>
  <c r="G171" i="9"/>
  <c r="F171" i="9"/>
  <c r="E171" i="9"/>
  <c r="B171" i="9" s="1"/>
  <c r="H170" i="9"/>
  <c r="G170" i="9"/>
  <c r="E170" i="9" s="1"/>
  <c r="F170" i="9"/>
  <c r="H169" i="9"/>
  <c r="G169" i="9"/>
  <c r="F169" i="9"/>
  <c r="H168" i="9"/>
  <c r="E168" i="9" s="1"/>
  <c r="B168" i="9" s="1"/>
  <c r="G168" i="9"/>
  <c r="F168" i="9"/>
  <c r="H167" i="9"/>
  <c r="G167" i="9"/>
  <c r="F167" i="9"/>
  <c r="E167" i="9"/>
  <c r="B167" i="9" s="1"/>
  <c r="H166" i="9"/>
  <c r="G166" i="9"/>
  <c r="E166" i="9" s="1"/>
  <c r="F166" i="9"/>
  <c r="H165" i="9"/>
  <c r="G165" i="9"/>
  <c r="F165" i="9"/>
  <c r="H164" i="9"/>
  <c r="E164" i="9" s="1"/>
  <c r="B164" i="9" s="1"/>
  <c r="G164" i="9"/>
  <c r="F164" i="9"/>
  <c r="H163" i="9"/>
  <c r="G163" i="9"/>
  <c r="F163" i="9"/>
  <c r="E163" i="9"/>
  <c r="B163" i="9" s="1"/>
  <c r="H162" i="9"/>
  <c r="G162" i="9"/>
  <c r="E162" i="9" s="1"/>
  <c r="F162" i="9"/>
  <c r="H161" i="9"/>
  <c r="G161" i="9"/>
  <c r="F161" i="9"/>
  <c r="H160" i="9"/>
  <c r="E160" i="9" s="1"/>
  <c r="B160" i="9" s="1"/>
  <c r="G160" i="9"/>
  <c r="F160" i="9"/>
  <c r="H159" i="9"/>
  <c r="G159" i="9"/>
  <c r="F159" i="9"/>
  <c r="E159" i="9"/>
  <c r="B159" i="9" s="1"/>
  <c r="H158" i="9"/>
  <c r="G158" i="9"/>
  <c r="E158" i="9" s="1"/>
  <c r="F158" i="9"/>
  <c r="H157" i="9"/>
  <c r="G157" i="9"/>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E54" i="9" s="1"/>
  <c r="B54" i="9" s="1"/>
  <c r="F54" i="9"/>
  <c r="H53" i="9"/>
  <c r="G53" i="9"/>
  <c r="F53" i="9"/>
  <c r="H52" i="9"/>
  <c r="E52" i="9" s="1"/>
  <c r="B52" i="9" s="1"/>
  <c r="G52" i="9"/>
  <c r="F52" i="9"/>
  <c r="H51" i="9"/>
  <c r="E51" i="9" s="1"/>
  <c r="B51" i="9" s="1"/>
  <c r="G51" i="9"/>
  <c r="F51" i="9"/>
  <c r="H50" i="9"/>
  <c r="G50" i="9"/>
  <c r="E50" i="9" s="1"/>
  <c r="B50" i="9" s="1"/>
  <c r="F50" i="9"/>
  <c r="H49" i="9"/>
  <c r="G49" i="9"/>
  <c r="E49" i="9" s="1"/>
  <c r="B49" i="9" s="1"/>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E36" i="9" s="1"/>
  <c r="B36" i="9" s="1"/>
  <c r="G36" i="9"/>
  <c r="F36" i="9"/>
  <c r="H35" i="9"/>
  <c r="E35" i="9" s="1"/>
  <c r="B35" i="9" s="1"/>
  <c r="G35" i="9"/>
  <c r="F35" i="9"/>
  <c r="H34" i="9"/>
  <c r="G34" i="9"/>
  <c r="F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I3" i="9"/>
  <c r="L228" i="9" s="1"/>
  <c r="H3" i="9"/>
  <c r="G3" i="9"/>
  <c r="D104" i="8"/>
  <c r="D97" i="8"/>
  <c r="D92" i="8"/>
  <c r="D87" i="8"/>
  <c r="D82" i="8"/>
  <c r="D77" i="8"/>
  <c r="D72" i="8"/>
  <c r="D67" i="8"/>
  <c r="D62" i="8"/>
  <c r="D57" i="8"/>
  <c r="D52" i="8"/>
  <c r="D51" i="8" s="1"/>
  <c r="D46" i="8"/>
  <c r="D37" i="8"/>
  <c r="D27" i="8"/>
  <c r="D25" i="8" s="1"/>
  <c r="C1602" i="1" s="1"/>
  <c r="D18" i="8"/>
  <c r="D8" i="8"/>
  <c r="D6" i="8" s="1"/>
  <c r="C1583" i="1" s="1"/>
  <c r="E44" i="7"/>
  <c r="D44" i="7"/>
  <c r="H36" i="3" s="1"/>
  <c r="E39" i="7"/>
  <c r="E38" i="7" s="1"/>
  <c r="D39" i="7"/>
  <c r="E30" i="7"/>
  <c r="D30" i="7"/>
  <c r="E23" i="7"/>
  <c r="D23" i="7"/>
  <c r="E14" i="7"/>
  <c r="D14" i="7"/>
  <c r="E7" i="7"/>
  <c r="D7"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1264" i="1" s="1"/>
  <c r="H1264" i="1" s="1"/>
  <c r="D260" i="5"/>
  <c r="F259" i="5"/>
  <c r="F258" i="5"/>
  <c r="F257" i="5"/>
  <c r="E256" i="5"/>
  <c r="F256" i="5" s="1"/>
  <c r="D256" i="5"/>
  <c r="D255" i="5"/>
  <c r="F254" i="5"/>
  <c r="F253" i="5"/>
  <c r="E252" i="5"/>
  <c r="D1256" i="1" s="1"/>
  <c r="H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1061" i="1" s="1"/>
  <c r="H1061" i="1" s="1"/>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H1018" i="1"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E526" i="4"/>
  <c r="D526" i="4"/>
  <c r="F526" i="4" s="1"/>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80" i="4" s="1"/>
  <c r="E479" i="4"/>
  <c r="F478" i="4"/>
  <c r="F477"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F427" i="4"/>
  <c r="E427" i="4"/>
  <c r="D427" i="4"/>
  <c r="E426" i="4"/>
  <c r="D421" i="1" s="1"/>
  <c r="D426" i="4"/>
  <c r="F421" i="4"/>
  <c r="F420" i="4"/>
  <c r="F419" i="4"/>
  <c r="F416" i="4"/>
  <c r="F415" i="4"/>
  <c r="F414" i="4"/>
  <c r="F413" i="4"/>
  <c r="E412" i="4"/>
  <c r="F412" i="4" s="1"/>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F362" i="4" s="1"/>
  <c r="D361" i="4"/>
  <c r="F359" i="4"/>
  <c r="F358" i="4"/>
  <c r="E358" i="4"/>
  <c r="D358" i="4"/>
  <c r="F357" i="4"/>
  <c r="F356" i="4"/>
  <c r="E355" i="4"/>
  <c r="D355" i="4"/>
  <c r="D354" i="4" s="1"/>
  <c r="F354" i="4"/>
  <c r="E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E221" i="4" s="1"/>
  <c r="D217" i="1" s="1"/>
  <c r="H217" i="1" s="1"/>
  <c r="D225" i="4"/>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D203" i="4"/>
  <c r="E202" i="4"/>
  <c r="D198" i="1"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E140" i="4" s="1"/>
  <c r="D141" i="4"/>
  <c r="F141" i="4" s="1"/>
  <c r="F140" i="4"/>
  <c r="D140" i="4"/>
  <c r="F139" i="4"/>
  <c r="F138" i="4"/>
  <c r="F137" i="4"/>
  <c r="F136" i="4"/>
  <c r="E135" i="4"/>
  <c r="F135" i="4" s="1"/>
  <c r="D135" i="4"/>
  <c r="E134" i="4"/>
  <c r="F134" i="4" s="1"/>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E77" i="4"/>
  <c r="F77" i="4" s="1"/>
  <c r="D77" i="4"/>
  <c r="F76" i="4"/>
  <c r="F75" i="4"/>
  <c r="F74" i="4"/>
  <c r="E74" i="4"/>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48" i="4"/>
  <c r="F47" i="4"/>
  <c r="F46" i="4"/>
  <c r="F45" i="4"/>
  <c r="F44" i="4"/>
  <c r="E44" i="4"/>
  <c r="D44" i="4"/>
  <c r="D43" i="4" s="1"/>
  <c r="F43" i="4"/>
  <c r="E43"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G1684" i="1"/>
  <c r="C1684" i="1"/>
  <c r="H1684" i="1" s="1"/>
  <c r="H1683" i="1"/>
  <c r="C1683" i="1"/>
  <c r="G1683" i="1" s="1"/>
  <c r="H1682" i="1"/>
  <c r="G1682" i="1"/>
  <c r="C1682" i="1"/>
  <c r="H1681" i="1"/>
  <c r="C1681" i="1"/>
  <c r="G1681" i="1" s="1"/>
  <c r="G1680" i="1"/>
  <c r="C1680" i="1"/>
  <c r="H1680" i="1" s="1"/>
  <c r="H1679" i="1"/>
  <c r="C1679" i="1"/>
  <c r="G1679" i="1" s="1"/>
  <c r="H1678" i="1"/>
  <c r="G1678" i="1"/>
  <c r="C1678" i="1"/>
  <c r="G1677" i="1"/>
  <c r="C1677" i="1"/>
  <c r="H1677" i="1" s="1"/>
  <c r="G1676" i="1"/>
  <c r="C1676" i="1"/>
  <c r="H1676" i="1" s="1"/>
  <c r="H1675" i="1"/>
  <c r="C1675" i="1"/>
  <c r="G1675" i="1" s="1"/>
  <c r="H1674" i="1"/>
  <c r="G1674" i="1"/>
  <c r="C1674" i="1"/>
  <c r="H1673" i="1"/>
  <c r="G1673" i="1"/>
  <c r="C1673" i="1"/>
  <c r="G1672" i="1"/>
  <c r="C1672" i="1"/>
  <c r="H1672" i="1" s="1"/>
  <c r="H1671" i="1"/>
  <c r="C1671" i="1"/>
  <c r="G1671" i="1" s="1"/>
  <c r="H1670" i="1"/>
  <c r="G1670" i="1"/>
  <c r="C1670" i="1"/>
  <c r="G1669" i="1"/>
  <c r="C1669" i="1"/>
  <c r="H1669" i="1" s="1"/>
  <c r="G1668" i="1"/>
  <c r="C1668" i="1"/>
  <c r="H1668" i="1" s="1"/>
  <c r="H1667" i="1"/>
  <c r="C1667" i="1"/>
  <c r="G1667" i="1" s="1"/>
  <c r="H1666" i="1"/>
  <c r="G1666" i="1"/>
  <c r="C1666" i="1"/>
  <c r="H1665" i="1"/>
  <c r="G1665" i="1"/>
  <c r="C1665" i="1"/>
  <c r="G1664" i="1"/>
  <c r="C1664" i="1"/>
  <c r="H1664" i="1" s="1"/>
  <c r="H1663" i="1"/>
  <c r="C1663" i="1"/>
  <c r="G1663" i="1" s="1"/>
  <c r="H1662" i="1"/>
  <c r="G1662" i="1"/>
  <c r="C1662" i="1"/>
  <c r="G1661" i="1"/>
  <c r="C1661" i="1"/>
  <c r="H1661" i="1" s="1"/>
  <c r="G1660" i="1"/>
  <c r="C1660" i="1"/>
  <c r="H1660" i="1" s="1"/>
  <c r="H1659" i="1"/>
  <c r="C1659" i="1"/>
  <c r="G1659" i="1" s="1"/>
  <c r="H1658" i="1"/>
  <c r="G1658" i="1"/>
  <c r="C1658" i="1"/>
  <c r="H1657" i="1"/>
  <c r="G1657" i="1"/>
  <c r="C1657" i="1"/>
  <c r="G1656" i="1"/>
  <c r="C1656" i="1"/>
  <c r="H1656" i="1" s="1"/>
  <c r="H1655" i="1"/>
  <c r="C1655" i="1"/>
  <c r="G1655" i="1" s="1"/>
  <c r="H1654" i="1"/>
  <c r="G1654" i="1"/>
  <c r="C1654" i="1"/>
  <c r="G1653" i="1"/>
  <c r="C1653" i="1"/>
  <c r="H1653" i="1" s="1"/>
  <c r="G1652" i="1"/>
  <c r="C1652" i="1"/>
  <c r="H1652" i="1" s="1"/>
  <c r="H1651" i="1"/>
  <c r="C1651" i="1"/>
  <c r="G1651" i="1" s="1"/>
  <c r="H1650" i="1"/>
  <c r="G1650" i="1"/>
  <c r="C1650" i="1"/>
  <c r="H1649" i="1"/>
  <c r="G1649" i="1"/>
  <c r="C1649" i="1"/>
  <c r="G1648" i="1"/>
  <c r="C1648" i="1"/>
  <c r="H1648" i="1" s="1"/>
  <c r="H1647" i="1"/>
  <c r="C1647" i="1"/>
  <c r="G1647" i="1" s="1"/>
  <c r="H1646" i="1"/>
  <c r="G1646" i="1"/>
  <c r="C1646" i="1"/>
  <c r="G1645" i="1"/>
  <c r="C1645" i="1"/>
  <c r="H1645" i="1" s="1"/>
  <c r="G1644" i="1"/>
  <c r="C1644" i="1"/>
  <c r="H1644" i="1" s="1"/>
  <c r="H1643" i="1"/>
  <c r="C1643" i="1"/>
  <c r="G1643" i="1" s="1"/>
  <c r="H1642" i="1"/>
  <c r="G1642" i="1"/>
  <c r="C1642" i="1"/>
  <c r="H1641" i="1"/>
  <c r="G1641" i="1"/>
  <c r="C1641" i="1"/>
  <c r="G1640" i="1"/>
  <c r="C1640" i="1"/>
  <c r="H1640" i="1" s="1"/>
  <c r="H1639" i="1"/>
  <c r="C1639" i="1"/>
  <c r="G1639" i="1" s="1"/>
  <c r="H1638" i="1"/>
  <c r="G1638" i="1"/>
  <c r="C1638" i="1"/>
  <c r="G1637" i="1"/>
  <c r="C1637" i="1"/>
  <c r="H1637" i="1" s="1"/>
  <c r="G1636" i="1"/>
  <c r="C1636" i="1"/>
  <c r="H1636" i="1" s="1"/>
  <c r="H1635" i="1"/>
  <c r="C1635" i="1"/>
  <c r="G1635" i="1" s="1"/>
  <c r="H1634" i="1"/>
  <c r="G1634" i="1"/>
  <c r="C1634" i="1"/>
  <c r="H1633" i="1"/>
  <c r="G1633" i="1"/>
  <c r="C1633" i="1"/>
  <c r="G1632" i="1"/>
  <c r="C1632" i="1"/>
  <c r="H1632" i="1" s="1"/>
  <c r="H1631" i="1"/>
  <c r="C1631" i="1"/>
  <c r="G1631" i="1" s="1"/>
  <c r="H1630" i="1"/>
  <c r="G1630" i="1"/>
  <c r="C1630" i="1"/>
  <c r="G1629" i="1"/>
  <c r="C1629" i="1"/>
  <c r="H1629" i="1" s="1"/>
  <c r="H1627" i="1"/>
  <c r="C1627" i="1"/>
  <c r="G1627" i="1" s="1"/>
  <c r="H1626" i="1"/>
  <c r="G1626" i="1"/>
  <c r="C1626" i="1"/>
  <c r="H1625" i="1"/>
  <c r="G1625" i="1"/>
  <c r="C1625" i="1"/>
  <c r="G1624" i="1"/>
  <c r="C1624" i="1"/>
  <c r="H1624" i="1" s="1"/>
  <c r="H1623" i="1"/>
  <c r="C1623" i="1"/>
  <c r="G1623" i="1" s="1"/>
  <c r="C1620" i="1"/>
  <c r="C1619" i="1"/>
  <c r="G1619" i="1" s="1"/>
  <c r="H1618" i="1"/>
  <c r="G1618" i="1"/>
  <c r="C1618" i="1"/>
  <c r="C1617" i="1"/>
  <c r="C1616" i="1"/>
  <c r="H1616" i="1" s="1"/>
  <c r="C1615" i="1"/>
  <c r="H1614" i="1"/>
  <c r="G1614" i="1"/>
  <c r="C1614" i="1"/>
  <c r="H1613" i="1"/>
  <c r="C1613" i="1"/>
  <c r="G1613" i="1" s="1"/>
  <c r="C1612" i="1"/>
  <c r="C1611" i="1"/>
  <c r="G1611" i="1" s="1"/>
  <c r="C1610" i="1"/>
  <c r="H1610" i="1" s="1"/>
  <c r="C1609" i="1"/>
  <c r="C1608" i="1"/>
  <c r="H1608" i="1" s="1"/>
  <c r="C1607" i="1"/>
  <c r="H1606" i="1"/>
  <c r="G1606" i="1"/>
  <c r="C1606" i="1"/>
  <c r="C1605" i="1"/>
  <c r="G1605" i="1" s="1"/>
  <c r="C1603" i="1"/>
  <c r="G1603" i="1" s="1"/>
  <c r="H1602" i="1"/>
  <c r="G1602" i="1"/>
  <c r="C1601" i="1"/>
  <c r="H1601" i="1" s="1"/>
  <c r="G1600" i="1"/>
  <c r="C1600" i="1"/>
  <c r="H1600" i="1" s="1"/>
  <c r="H1599" i="1"/>
  <c r="C1599" i="1"/>
  <c r="G1599" i="1" s="1"/>
  <c r="H1598" i="1"/>
  <c r="G1598" i="1"/>
  <c r="C1598" i="1"/>
  <c r="H1597" i="1"/>
  <c r="G1597" i="1"/>
  <c r="C1597" i="1"/>
  <c r="G1596" i="1"/>
  <c r="C1596" i="1"/>
  <c r="H1596" i="1" s="1"/>
  <c r="H1595" i="1"/>
  <c r="C1595" i="1"/>
  <c r="G1595" i="1" s="1"/>
  <c r="H1594" i="1"/>
  <c r="G1594" i="1"/>
  <c r="C1594" i="1"/>
  <c r="G1593" i="1"/>
  <c r="C1593" i="1"/>
  <c r="H1593" i="1" s="1"/>
  <c r="C1592" i="1"/>
  <c r="H1592" i="1" s="1"/>
  <c r="H1591" i="1"/>
  <c r="C1591" i="1"/>
  <c r="G1591" i="1" s="1"/>
  <c r="C1590" i="1"/>
  <c r="H1590" i="1" s="1"/>
  <c r="H1589" i="1"/>
  <c r="C1589" i="1"/>
  <c r="G1589" i="1" s="1"/>
  <c r="G1588" i="1"/>
  <c r="C1588" i="1"/>
  <c r="H1588" i="1" s="1"/>
  <c r="C1587" i="1"/>
  <c r="G1587" i="1" s="1"/>
  <c r="H1586" i="1"/>
  <c r="C1586" i="1"/>
  <c r="G1586" i="1" s="1"/>
  <c r="G1584" i="1"/>
  <c r="C1584" i="1"/>
  <c r="H1584" i="1" s="1"/>
  <c r="H1582" i="1"/>
  <c r="G1582" i="1"/>
  <c r="C1582" i="1"/>
  <c r="D1581" i="1"/>
  <c r="C1581" i="1"/>
  <c r="D1580" i="1"/>
  <c r="C1580" i="1"/>
  <c r="D1579" i="1"/>
  <c r="H1579" i="1" s="1"/>
  <c r="C1579" i="1"/>
  <c r="H1578" i="1"/>
  <c r="D1578" i="1"/>
  <c r="G1578" i="1" s="1"/>
  <c r="C1578" i="1"/>
  <c r="J1578" i="1" s="1"/>
  <c r="D1577" i="1"/>
  <c r="C1577" i="1"/>
  <c r="H1577" i="1" s="1"/>
  <c r="D1576" i="1"/>
  <c r="C1576" i="1"/>
  <c r="J1575" i="1"/>
  <c r="G1575" i="1"/>
  <c r="D1575" i="1"/>
  <c r="H1575" i="1" s="1"/>
  <c r="C1575" i="1"/>
  <c r="D1574" i="1"/>
  <c r="H1574" i="1" s="1"/>
  <c r="C1574" i="1"/>
  <c r="D1573" i="1"/>
  <c r="C1573" i="1"/>
  <c r="H1573" i="1" s="1"/>
  <c r="D1572" i="1"/>
  <c r="D1570" i="1"/>
  <c r="H1570" i="1" s="1"/>
  <c r="C1570" i="1"/>
  <c r="J1569" i="1"/>
  <c r="D1569" i="1"/>
  <c r="C1569" i="1"/>
  <c r="H1569" i="1" s="1"/>
  <c r="D1568" i="1"/>
  <c r="C1568" i="1"/>
  <c r="D1567" i="1"/>
  <c r="C1567" i="1"/>
  <c r="D1566" i="1"/>
  <c r="H1566" i="1" s="1"/>
  <c r="C1566" i="1"/>
  <c r="H1565" i="1"/>
  <c r="D1565" i="1"/>
  <c r="G1565" i="1" s="1"/>
  <c r="C1565" i="1"/>
  <c r="J1565" i="1" s="1"/>
  <c r="D1564" i="1"/>
  <c r="C1564" i="1"/>
  <c r="D1563" i="1"/>
  <c r="C1563" i="1"/>
  <c r="D1562" i="1"/>
  <c r="C1562" i="1"/>
  <c r="D1561" i="1"/>
  <c r="C1561" i="1"/>
  <c r="D1560" i="1"/>
  <c r="C1560" i="1"/>
  <c r="D1559" i="1"/>
  <c r="H1559" i="1" s="1"/>
  <c r="C1559" i="1"/>
  <c r="D1558" i="1"/>
  <c r="C1558" i="1"/>
  <c r="D1557" i="1"/>
  <c r="C1557" i="1"/>
  <c r="H1557" i="1" s="1"/>
  <c r="D1556" i="1"/>
  <c r="C1556" i="1"/>
  <c r="J1554" i="1"/>
  <c r="D1554" i="1"/>
  <c r="C1554" i="1"/>
  <c r="H1554" i="1" s="1"/>
  <c r="J1553" i="1"/>
  <c r="H1553" i="1"/>
  <c r="D1553" i="1"/>
  <c r="C1553" i="1"/>
  <c r="G1553" i="1" s="1"/>
  <c r="H1552" i="1"/>
  <c r="D1552" i="1"/>
  <c r="C1552" i="1"/>
  <c r="D1551" i="1"/>
  <c r="C1551" i="1"/>
  <c r="J1551" i="1" s="1"/>
  <c r="D1550" i="1"/>
  <c r="G1550" i="1" s="1"/>
  <c r="C1550" i="1"/>
  <c r="D1549" i="1"/>
  <c r="J1549" i="1" s="1"/>
  <c r="C1549" i="1"/>
  <c r="D1548" i="1"/>
  <c r="J1548" i="1" s="1"/>
  <c r="C1548" i="1"/>
  <c r="D1547" i="1"/>
  <c r="C1547" i="1"/>
  <c r="D1546" i="1"/>
  <c r="C1546" i="1"/>
  <c r="D1545" i="1"/>
  <c r="C1545" i="1"/>
  <c r="D1544" i="1"/>
  <c r="H1544" i="1" s="1"/>
  <c r="C1544" i="1"/>
  <c r="D1543" i="1"/>
  <c r="G1543" i="1" s="1"/>
  <c r="C1543" i="1"/>
  <c r="D1542" i="1"/>
  <c r="C1542" i="1"/>
  <c r="D1541" i="1"/>
  <c r="C1541" i="1"/>
  <c r="J1541" i="1" s="1"/>
  <c r="D1540" i="1"/>
  <c r="C1540" i="1"/>
  <c r="D1536" i="1"/>
  <c r="C1536" i="1"/>
  <c r="G1535" i="1"/>
  <c r="D1535" i="1"/>
  <c r="C1535" i="1"/>
  <c r="H1535" i="1" s="1"/>
  <c r="D1534" i="1"/>
  <c r="G1534" i="1" s="1"/>
  <c r="C1534" i="1"/>
  <c r="D1533" i="1"/>
  <c r="C1533" i="1"/>
  <c r="D1532" i="1"/>
  <c r="C1532" i="1"/>
  <c r="G1531" i="1"/>
  <c r="D1531" i="1"/>
  <c r="C1531" i="1"/>
  <c r="H1531" i="1" s="1"/>
  <c r="G1530" i="1"/>
  <c r="D1530" i="1"/>
  <c r="C1530" i="1"/>
  <c r="D1529" i="1"/>
  <c r="C1529" i="1"/>
  <c r="D1528" i="1"/>
  <c r="C1528" i="1"/>
  <c r="G1527" i="1"/>
  <c r="D1527" i="1"/>
  <c r="C1527" i="1"/>
  <c r="H1527" i="1" s="1"/>
  <c r="D1526" i="1"/>
  <c r="G1526" i="1" s="1"/>
  <c r="C1526" i="1"/>
  <c r="D1525" i="1"/>
  <c r="D1524" i="1"/>
  <c r="C1524" i="1"/>
  <c r="G1523" i="1"/>
  <c r="D1523" i="1"/>
  <c r="C1523" i="1"/>
  <c r="H1523" i="1" s="1"/>
  <c r="D1522" i="1"/>
  <c r="G1522" i="1" s="1"/>
  <c r="C1522" i="1"/>
  <c r="D1521" i="1"/>
  <c r="C1521" i="1"/>
  <c r="D1520" i="1"/>
  <c r="C1520" i="1"/>
  <c r="G1519" i="1"/>
  <c r="D1519" i="1"/>
  <c r="C1519" i="1"/>
  <c r="H1519" i="1" s="1"/>
  <c r="D1518" i="1"/>
  <c r="G1518" i="1" s="1"/>
  <c r="C1518" i="1"/>
  <c r="D1517" i="1"/>
  <c r="C1517" i="1"/>
  <c r="D1516" i="1"/>
  <c r="C1516" i="1"/>
  <c r="G1515" i="1"/>
  <c r="D1515" i="1"/>
  <c r="C1515" i="1"/>
  <c r="H1515" i="1" s="1"/>
  <c r="G1514" i="1"/>
  <c r="D1514" i="1"/>
  <c r="C1514" i="1"/>
  <c r="D1513" i="1"/>
  <c r="C1513" i="1"/>
  <c r="D1512" i="1"/>
  <c r="C1512" i="1"/>
  <c r="D1511" i="1"/>
  <c r="G1511" i="1" s="1"/>
  <c r="C1511" i="1"/>
  <c r="D1509" i="1"/>
  <c r="C1509" i="1"/>
  <c r="D1508" i="1"/>
  <c r="C1508" i="1"/>
  <c r="G1507" i="1"/>
  <c r="D1507" i="1"/>
  <c r="C1507" i="1"/>
  <c r="H1507" i="1" s="1"/>
  <c r="D1506" i="1"/>
  <c r="G1506" i="1" s="1"/>
  <c r="C1506" i="1"/>
  <c r="D1505" i="1"/>
  <c r="C1505" i="1"/>
  <c r="D1504" i="1"/>
  <c r="C1504" i="1"/>
  <c r="G1503" i="1"/>
  <c r="D1503" i="1"/>
  <c r="C1503" i="1"/>
  <c r="H1503" i="1" s="1"/>
  <c r="G1502" i="1"/>
  <c r="D1502" i="1"/>
  <c r="C1502" i="1"/>
  <c r="D1501" i="1"/>
  <c r="C1501" i="1"/>
  <c r="D1500" i="1"/>
  <c r="C1500" i="1"/>
  <c r="G1499" i="1"/>
  <c r="D1499" i="1"/>
  <c r="C1499" i="1"/>
  <c r="H1499" i="1" s="1"/>
  <c r="D1498" i="1"/>
  <c r="G1498" i="1" s="1"/>
  <c r="C1498" i="1"/>
  <c r="D1497" i="1"/>
  <c r="C1497" i="1"/>
  <c r="D1496" i="1"/>
  <c r="C1496" i="1"/>
  <c r="G1495" i="1"/>
  <c r="D1495" i="1"/>
  <c r="C1495" i="1"/>
  <c r="H1495" i="1" s="1"/>
  <c r="G1494" i="1"/>
  <c r="D1494" i="1"/>
  <c r="C1494" i="1"/>
  <c r="D1493" i="1"/>
  <c r="C1493" i="1"/>
  <c r="D1492" i="1"/>
  <c r="C1492" i="1"/>
  <c r="G1491" i="1"/>
  <c r="D1491" i="1"/>
  <c r="C1491" i="1"/>
  <c r="H1491" i="1" s="1"/>
  <c r="D1490" i="1"/>
  <c r="G1490" i="1" s="1"/>
  <c r="C1490" i="1"/>
  <c r="D1489" i="1"/>
  <c r="C1489" i="1"/>
  <c r="D1488" i="1"/>
  <c r="C1488" i="1"/>
  <c r="G1487" i="1"/>
  <c r="D1487" i="1"/>
  <c r="C1487" i="1"/>
  <c r="H1487" i="1" s="1"/>
  <c r="G1486" i="1"/>
  <c r="D1486" i="1"/>
  <c r="C1486" i="1"/>
  <c r="D1485" i="1"/>
  <c r="C1485" i="1"/>
  <c r="D1484" i="1"/>
  <c r="C1484" i="1"/>
  <c r="G1483" i="1"/>
  <c r="D1483" i="1"/>
  <c r="C1483" i="1"/>
  <c r="H1483" i="1" s="1"/>
  <c r="D1482" i="1"/>
  <c r="G1482" i="1" s="1"/>
  <c r="C1482" i="1"/>
  <c r="D1481" i="1"/>
  <c r="C1481" i="1"/>
  <c r="D1480" i="1"/>
  <c r="C1480" i="1"/>
  <c r="G1479" i="1"/>
  <c r="D1479" i="1"/>
  <c r="C1479" i="1"/>
  <c r="H1479" i="1" s="1"/>
  <c r="G1478" i="1"/>
  <c r="D1478" i="1"/>
  <c r="C1478" i="1"/>
  <c r="D1477" i="1"/>
  <c r="C1477" i="1"/>
  <c r="D1476" i="1"/>
  <c r="C1476" i="1"/>
  <c r="G1475" i="1"/>
  <c r="D1475" i="1"/>
  <c r="C1475" i="1"/>
  <c r="H1475" i="1" s="1"/>
  <c r="D1474" i="1"/>
  <c r="G1474" i="1" s="1"/>
  <c r="C1474" i="1"/>
  <c r="D1473" i="1"/>
  <c r="C1473" i="1"/>
  <c r="D1472" i="1"/>
  <c r="C1472" i="1"/>
  <c r="G1471" i="1"/>
  <c r="D1471" i="1"/>
  <c r="C1471" i="1"/>
  <c r="H1471" i="1" s="1"/>
  <c r="G1470" i="1"/>
  <c r="D1470" i="1"/>
  <c r="C1470" i="1"/>
  <c r="D1469" i="1"/>
  <c r="C1469" i="1"/>
  <c r="D1468" i="1"/>
  <c r="C1468" i="1"/>
  <c r="G1467" i="1"/>
  <c r="D1467" i="1"/>
  <c r="C1467" i="1"/>
  <c r="H1467" i="1" s="1"/>
  <c r="D1466" i="1"/>
  <c r="G1466" i="1" s="1"/>
  <c r="C1466" i="1"/>
  <c r="D1465" i="1"/>
  <c r="C1465" i="1"/>
  <c r="D1464" i="1"/>
  <c r="C1464" i="1"/>
  <c r="G1463" i="1"/>
  <c r="D1463" i="1"/>
  <c r="C1463" i="1"/>
  <c r="H1463" i="1" s="1"/>
  <c r="G1462" i="1"/>
  <c r="D1462" i="1"/>
  <c r="C1462" i="1"/>
  <c r="D1461" i="1"/>
  <c r="C1461" i="1"/>
  <c r="D1460" i="1"/>
  <c r="C1460" i="1"/>
  <c r="G1459" i="1"/>
  <c r="D1459" i="1"/>
  <c r="C1459" i="1"/>
  <c r="H1459" i="1" s="1"/>
  <c r="D1458" i="1"/>
  <c r="G1458" i="1" s="1"/>
  <c r="C1458" i="1"/>
  <c r="D1457" i="1"/>
  <c r="C1457" i="1"/>
  <c r="D1456" i="1"/>
  <c r="C1456" i="1"/>
  <c r="G1455" i="1"/>
  <c r="D1455" i="1"/>
  <c r="C1455" i="1"/>
  <c r="H1455" i="1" s="1"/>
  <c r="G1454" i="1"/>
  <c r="D1454" i="1"/>
  <c r="C1454" i="1"/>
  <c r="D1453" i="1"/>
  <c r="C1453" i="1"/>
  <c r="D1452" i="1"/>
  <c r="C1452" i="1"/>
  <c r="G1451" i="1"/>
  <c r="D1451" i="1"/>
  <c r="C1451" i="1"/>
  <c r="H1451" i="1" s="1"/>
  <c r="D1450" i="1"/>
  <c r="G1450" i="1" s="1"/>
  <c r="C1450" i="1"/>
  <c r="D1449" i="1"/>
  <c r="C1449" i="1"/>
  <c r="D1448" i="1"/>
  <c r="C1448" i="1"/>
  <c r="G1447" i="1"/>
  <c r="D1447" i="1"/>
  <c r="C1447" i="1"/>
  <c r="H1447" i="1" s="1"/>
  <c r="G1446" i="1"/>
  <c r="D1446" i="1"/>
  <c r="C1446" i="1"/>
  <c r="D1445" i="1"/>
  <c r="C1445" i="1"/>
  <c r="D1444" i="1"/>
  <c r="C1444" i="1"/>
  <c r="G1443" i="1"/>
  <c r="D1443" i="1"/>
  <c r="C1443" i="1"/>
  <c r="H1443" i="1" s="1"/>
  <c r="D1442" i="1"/>
  <c r="G1442" i="1" s="1"/>
  <c r="C1442" i="1"/>
  <c r="D1441" i="1"/>
  <c r="C1441" i="1"/>
  <c r="D1440" i="1"/>
  <c r="C1440" i="1"/>
  <c r="G1439" i="1"/>
  <c r="D1439" i="1"/>
  <c r="C1439" i="1"/>
  <c r="H1439" i="1" s="1"/>
  <c r="G1438" i="1"/>
  <c r="D1438" i="1"/>
  <c r="C1438" i="1"/>
  <c r="D1437" i="1"/>
  <c r="C1437" i="1"/>
  <c r="D1436" i="1"/>
  <c r="C1436" i="1"/>
  <c r="G1435" i="1"/>
  <c r="D1435" i="1"/>
  <c r="C1435" i="1"/>
  <c r="H1435" i="1" s="1"/>
  <c r="D1434" i="1"/>
  <c r="G1434" i="1" s="1"/>
  <c r="C1434" i="1"/>
  <c r="D1433" i="1"/>
  <c r="C1433" i="1"/>
  <c r="D1432" i="1"/>
  <c r="C1432" i="1"/>
  <c r="D1431" i="1"/>
  <c r="G1430" i="1"/>
  <c r="D1430" i="1"/>
  <c r="C1430" i="1"/>
  <c r="D1429" i="1"/>
  <c r="C1429" i="1"/>
  <c r="D1428" i="1"/>
  <c r="C1428" i="1"/>
  <c r="G1427" i="1"/>
  <c r="D1427" i="1"/>
  <c r="C1427" i="1"/>
  <c r="H1427" i="1" s="1"/>
  <c r="D1426" i="1"/>
  <c r="G1426" i="1" s="1"/>
  <c r="C1426" i="1"/>
  <c r="D1425" i="1"/>
  <c r="C1425" i="1"/>
  <c r="D1424" i="1"/>
  <c r="C1424" i="1"/>
  <c r="G1423" i="1"/>
  <c r="D1423" i="1"/>
  <c r="C1423" i="1"/>
  <c r="H1423" i="1" s="1"/>
  <c r="G1422" i="1"/>
  <c r="D1422" i="1"/>
  <c r="C1422" i="1"/>
  <c r="D1421" i="1"/>
  <c r="C1421" i="1"/>
  <c r="D1420" i="1"/>
  <c r="C1420" i="1"/>
  <c r="G1419" i="1"/>
  <c r="D1419" i="1"/>
  <c r="C1419" i="1"/>
  <c r="H1419" i="1" s="1"/>
  <c r="D1418" i="1"/>
  <c r="G1418" i="1" s="1"/>
  <c r="C1418" i="1"/>
  <c r="D1417" i="1"/>
  <c r="C1417" i="1"/>
  <c r="D1416" i="1"/>
  <c r="C1416" i="1"/>
  <c r="G1415" i="1"/>
  <c r="D1415" i="1"/>
  <c r="C1415" i="1"/>
  <c r="H1415" i="1" s="1"/>
  <c r="G1414" i="1"/>
  <c r="D1414" i="1"/>
  <c r="C1414" i="1"/>
  <c r="D1413" i="1"/>
  <c r="C1413" i="1"/>
  <c r="D1412" i="1"/>
  <c r="C1412" i="1"/>
  <c r="G1411" i="1"/>
  <c r="D1411" i="1"/>
  <c r="C1411" i="1"/>
  <c r="H1411" i="1" s="1"/>
  <c r="D1410" i="1"/>
  <c r="G1410" i="1" s="1"/>
  <c r="C1410" i="1"/>
  <c r="D1409" i="1"/>
  <c r="C1409" i="1"/>
  <c r="D1408" i="1"/>
  <c r="C1408" i="1"/>
  <c r="G1407" i="1"/>
  <c r="D1407" i="1"/>
  <c r="C1407" i="1"/>
  <c r="H1407" i="1" s="1"/>
  <c r="G1406" i="1"/>
  <c r="D1406" i="1"/>
  <c r="C1406" i="1"/>
  <c r="D1405" i="1"/>
  <c r="C1405" i="1"/>
  <c r="D1404" i="1"/>
  <c r="C1404" i="1"/>
  <c r="G1403" i="1"/>
  <c r="D1403" i="1"/>
  <c r="C1403" i="1"/>
  <c r="H1403" i="1" s="1"/>
  <c r="D1402" i="1"/>
  <c r="G1402" i="1" s="1"/>
  <c r="C1402" i="1"/>
  <c r="D1401" i="1"/>
  <c r="C1401" i="1"/>
  <c r="D1400" i="1"/>
  <c r="C1400" i="1"/>
  <c r="G1399" i="1"/>
  <c r="D1399" i="1"/>
  <c r="C1399" i="1"/>
  <c r="H1399" i="1" s="1"/>
  <c r="G1398" i="1"/>
  <c r="D1398" i="1"/>
  <c r="C1398" i="1"/>
  <c r="D1397" i="1"/>
  <c r="C1397" i="1"/>
  <c r="D1396" i="1"/>
  <c r="C1396" i="1"/>
  <c r="G1395" i="1"/>
  <c r="D1395" i="1"/>
  <c r="C1395" i="1"/>
  <c r="H1395" i="1" s="1"/>
  <c r="D1394" i="1"/>
  <c r="G1394" i="1" s="1"/>
  <c r="C1394" i="1"/>
  <c r="D1393" i="1"/>
  <c r="C1393" i="1"/>
  <c r="D1392" i="1"/>
  <c r="C1392" i="1"/>
  <c r="D1391" i="1"/>
  <c r="C1391" i="1"/>
  <c r="H1391" i="1" s="1"/>
  <c r="G1390" i="1"/>
  <c r="D1390" i="1"/>
  <c r="C1390" i="1"/>
  <c r="D1389" i="1"/>
  <c r="C1389" i="1"/>
  <c r="D1388" i="1"/>
  <c r="C1388" i="1"/>
  <c r="G1387" i="1"/>
  <c r="D1387" i="1"/>
  <c r="C1387" i="1"/>
  <c r="D1386" i="1"/>
  <c r="C1386" i="1"/>
  <c r="D1385" i="1"/>
  <c r="C1385" i="1"/>
  <c r="D1384" i="1"/>
  <c r="C1384" i="1"/>
  <c r="G1383" i="1"/>
  <c r="D1383" i="1"/>
  <c r="C1383" i="1"/>
  <c r="H1383" i="1" s="1"/>
  <c r="G1382" i="1"/>
  <c r="D1382" i="1"/>
  <c r="C1382" i="1"/>
  <c r="D1381" i="1"/>
  <c r="C1381" i="1"/>
  <c r="D1380" i="1"/>
  <c r="C1380" i="1"/>
  <c r="G1379" i="1"/>
  <c r="D1379" i="1"/>
  <c r="C1379" i="1"/>
  <c r="H1379" i="1" s="1"/>
  <c r="D1378" i="1"/>
  <c r="G1378" i="1" s="1"/>
  <c r="C1378" i="1"/>
  <c r="D1377" i="1"/>
  <c r="C1377" i="1"/>
  <c r="D1376" i="1"/>
  <c r="C1376" i="1"/>
  <c r="G1375" i="1"/>
  <c r="D1375" i="1"/>
  <c r="C1375" i="1"/>
  <c r="H1375" i="1" s="1"/>
  <c r="G1374" i="1"/>
  <c r="D1374" i="1"/>
  <c r="C1374" i="1"/>
  <c r="D1373" i="1"/>
  <c r="C1373" i="1"/>
  <c r="D1372" i="1"/>
  <c r="C1372" i="1"/>
  <c r="G1371" i="1"/>
  <c r="D1371" i="1"/>
  <c r="C1371" i="1"/>
  <c r="H1371" i="1" s="1"/>
  <c r="D1370" i="1"/>
  <c r="G1370" i="1" s="1"/>
  <c r="C1370" i="1"/>
  <c r="D1369" i="1"/>
  <c r="C1369" i="1"/>
  <c r="D1368" i="1"/>
  <c r="C1368" i="1"/>
  <c r="G1367" i="1"/>
  <c r="D1367" i="1"/>
  <c r="C1367" i="1"/>
  <c r="H1367" i="1" s="1"/>
  <c r="G1366" i="1"/>
  <c r="D1366" i="1"/>
  <c r="C1366" i="1"/>
  <c r="D1365" i="1"/>
  <c r="C1365" i="1"/>
  <c r="D1364" i="1"/>
  <c r="C1364" i="1"/>
  <c r="G1363" i="1"/>
  <c r="D1363" i="1"/>
  <c r="C1363" i="1"/>
  <c r="H1363" i="1" s="1"/>
  <c r="D1362" i="1"/>
  <c r="G1362" i="1" s="1"/>
  <c r="C1362" i="1"/>
  <c r="D1361" i="1"/>
  <c r="C1361" i="1"/>
  <c r="D1360" i="1"/>
  <c r="C1360" i="1"/>
  <c r="G1359" i="1"/>
  <c r="D1359" i="1"/>
  <c r="C1359" i="1"/>
  <c r="H1359" i="1" s="1"/>
  <c r="G1358" i="1"/>
  <c r="D1358" i="1"/>
  <c r="C1358" i="1"/>
  <c r="D1357" i="1"/>
  <c r="C1357" i="1"/>
  <c r="D1356" i="1"/>
  <c r="C1356" i="1"/>
  <c r="G1355" i="1"/>
  <c r="D1355" i="1"/>
  <c r="C1355" i="1"/>
  <c r="H1355" i="1" s="1"/>
  <c r="D1354" i="1"/>
  <c r="G1354" i="1" s="1"/>
  <c r="C1354" i="1"/>
  <c r="D1353" i="1"/>
  <c r="C1353" i="1"/>
  <c r="D1352" i="1"/>
  <c r="C1352" i="1"/>
  <c r="G1351" i="1"/>
  <c r="D1351" i="1"/>
  <c r="C1351" i="1"/>
  <c r="H1351" i="1" s="1"/>
  <c r="G1350" i="1"/>
  <c r="D1350" i="1"/>
  <c r="C1350" i="1"/>
  <c r="D1349" i="1"/>
  <c r="C1349" i="1"/>
  <c r="D1348" i="1"/>
  <c r="C1348" i="1"/>
  <c r="G1347" i="1"/>
  <c r="D1347" i="1"/>
  <c r="C1347" i="1"/>
  <c r="H1347" i="1" s="1"/>
  <c r="D1346" i="1"/>
  <c r="G1346" i="1" s="1"/>
  <c r="C1346" i="1"/>
  <c r="D1345" i="1"/>
  <c r="C1345" i="1"/>
  <c r="D1344" i="1"/>
  <c r="C1344" i="1"/>
  <c r="G1343" i="1"/>
  <c r="D1343" i="1"/>
  <c r="C1343" i="1"/>
  <c r="H1343" i="1" s="1"/>
  <c r="G1342" i="1"/>
  <c r="D1342" i="1"/>
  <c r="C1342" i="1"/>
  <c r="D1341" i="1"/>
  <c r="C1341" i="1"/>
  <c r="D1340" i="1"/>
  <c r="C1340" i="1"/>
  <c r="G1339" i="1"/>
  <c r="D1339" i="1"/>
  <c r="C1339" i="1"/>
  <c r="H1339" i="1" s="1"/>
  <c r="D1338" i="1"/>
  <c r="G1338" i="1" s="1"/>
  <c r="C1338" i="1"/>
  <c r="D1337" i="1"/>
  <c r="C1337" i="1"/>
  <c r="D1336" i="1"/>
  <c r="C1336" i="1"/>
  <c r="G1335" i="1"/>
  <c r="D1335" i="1"/>
  <c r="C1335" i="1"/>
  <c r="H1335" i="1" s="1"/>
  <c r="G1334" i="1"/>
  <c r="D1334" i="1"/>
  <c r="C1334" i="1"/>
  <c r="D1333" i="1"/>
  <c r="C1333" i="1"/>
  <c r="D1332" i="1"/>
  <c r="C1332" i="1"/>
  <c r="G1331" i="1"/>
  <c r="D1331" i="1"/>
  <c r="C1331" i="1"/>
  <c r="H1331" i="1" s="1"/>
  <c r="D1330" i="1"/>
  <c r="G1330" i="1" s="1"/>
  <c r="C1330" i="1"/>
  <c r="D1329" i="1"/>
  <c r="C1329" i="1"/>
  <c r="D1328" i="1"/>
  <c r="C1328" i="1"/>
  <c r="G1327" i="1"/>
  <c r="D1327" i="1"/>
  <c r="C1327" i="1"/>
  <c r="H1327" i="1" s="1"/>
  <c r="G1326" i="1"/>
  <c r="D1326" i="1"/>
  <c r="C1326" i="1"/>
  <c r="D1325" i="1"/>
  <c r="C1325" i="1"/>
  <c r="D1324" i="1"/>
  <c r="C1324" i="1"/>
  <c r="G1323" i="1"/>
  <c r="D1323" i="1"/>
  <c r="C1323" i="1"/>
  <c r="H1323" i="1" s="1"/>
  <c r="D1322" i="1"/>
  <c r="G1322" i="1" s="1"/>
  <c r="C1322" i="1"/>
  <c r="D1321" i="1"/>
  <c r="C1321" i="1"/>
  <c r="D1320" i="1"/>
  <c r="C1320" i="1"/>
  <c r="G1319" i="1"/>
  <c r="D1319" i="1"/>
  <c r="C1319" i="1"/>
  <c r="H1319" i="1" s="1"/>
  <c r="G1318" i="1"/>
  <c r="D1318" i="1"/>
  <c r="C1318" i="1"/>
  <c r="D1317" i="1"/>
  <c r="C1317" i="1"/>
  <c r="D1316" i="1"/>
  <c r="C1316" i="1"/>
  <c r="G1315" i="1"/>
  <c r="D1315" i="1"/>
  <c r="C1315" i="1"/>
  <c r="H1315" i="1" s="1"/>
  <c r="D1314" i="1"/>
  <c r="G1314" i="1" s="1"/>
  <c r="C1314" i="1"/>
  <c r="D1313" i="1"/>
  <c r="C1313" i="1"/>
  <c r="D1312" i="1"/>
  <c r="C1312" i="1"/>
  <c r="G1311" i="1"/>
  <c r="D1311" i="1"/>
  <c r="C1311" i="1"/>
  <c r="H1311" i="1" s="1"/>
  <c r="G1310" i="1"/>
  <c r="D1310" i="1"/>
  <c r="C1310" i="1"/>
  <c r="D1309" i="1"/>
  <c r="C1309" i="1"/>
  <c r="D1308" i="1"/>
  <c r="C1308" i="1"/>
  <c r="G1307" i="1"/>
  <c r="D1307" i="1"/>
  <c r="C1307" i="1"/>
  <c r="H1307" i="1" s="1"/>
  <c r="D1306" i="1"/>
  <c r="G1306" i="1" s="1"/>
  <c r="C1306" i="1"/>
  <c r="D1305" i="1"/>
  <c r="H1305" i="1" s="1"/>
  <c r="C1305" i="1"/>
  <c r="G1304" i="1"/>
  <c r="D1304" i="1"/>
  <c r="H1304" i="1" s="1"/>
  <c r="C1304" i="1"/>
  <c r="D1303" i="1"/>
  <c r="H1303" i="1" s="1"/>
  <c r="C1303" i="1"/>
  <c r="D1302" i="1"/>
  <c r="H1302" i="1" s="1"/>
  <c r="C1302" i="1"/>
  <c r="D1301" i="1"/>
  <c r="H1301" i="1" s="1"/>
  <c r="C1301" i="1"/>
  <c r="G1300" i="1"/>
  <c r="D1300" i="1"/>
  <c r="H1300" i="1" s="1"/>
  <c r="C1300" i="1"/>
  <c r="D1299" i="1"/>
  <c r="H1299" i="1" s="1"/>
  <c r="C1299" i="1"/>
  <c r="D1298" i="1"/>
  <c r="H1298" i="1" s="1"/>
  <c r="C1298" i="1"/>
  <c r="D1297" i="1"/>
  <c r="H1297" i="1" s="1"/>
  <c r="C1297" i="1"/>
  <c r="G1296"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G1288" i="1"/>
  <c r="D1288" i="1"/>
  <c r="H1288" i="1" s="1"/>
  <c r="C1288" i="1"/>
  <c r="D1287" i="1"/>
  <c r="H1287" i="1" s="1"/>
  <c r="C1287" i="1"/>
  <c r="D1286" i="1"/>
  <c r="H1286" i="1" s="1"/>
  <c r="C1286" i="1"/>
  <c r="D1285" i="1"/>
  <c r="H1285" i="1" s="1"/>
  <c r="C1285" i="1"/>
  <c r="G1284" i="1"/>
  <c r="D1284" i="1"/>
  <c r="H1284" i="1" s="1"/>
  <c r="C1284" i="1"/>
  <c r="D1283" i="1"/>
  <c r="H1283" i="1" s="1"/>
  <c r="C1283" i="1"/>
  <c r="D1282" i="1"/>
  <c r="H1282" i="1" s="1"/>
  <c r="C1282" i="1"/>
  <c r="D1281" i="1"/>
  <c r="H1281" i="1" s="1"/>
  <c r="C1281" i="1"/>
  <c r="G1280" i="1"/>
  <c r="D1280" i="1"/>
  <c r="H1280" i="1" s="1"/>
  <c r="C1280" i="1"/>
  <c r="D1279" i="1"/>
  <c r="H1279" i="1" s="1"/>
  <c r="C1279" i="1"/>
  <c r="D1278" i="1"/>
  <c r="G1277" i="1"/>
  <c r="D1277" i="1"/>
  <c r="H1277" i="1" s="1"/>
  <c r="C1277" i="1"/>
  <c r="D1276" i="1"/>
  <c r="H1276" i="1" s="1"/>
  <c r="C1276" i="1"/>
  <c r="D1275" i="1"/>
  <c r="H1275" i="1" s="1"/>
  <c r="C1275" i="1"/>
  <c r="D1274" i="1"/>
  <c r="H1274" i="1" s="1"/>
  <c r="C1274" i="1"/>
  <c r="G1273" i="1"/>
  <c r="D1273" i="1"/>
  <c r="H1273" i="1" s="1"/>
  <c r="C1273" i="1"/>
  <c r="D1272" i="1"/>
  <c r="H1272" i="1" s="1"/>
  <c r="C1272" i="1"/>
  <c r="D1271" i="1"/>
  <c r="H1271" i="1" s="1"/>
  <c r="C1271" i="1"/>
  <c r="D1270" i="1"/>
  <c r="H1270" i="1" s="1"/>
  <c r="C1270" i="1"/>
  <c r="G1269" i="1"/>
  <c r="D1269" i="1"/>
  <c r="H1269" i="1" s="1"/>
  <c r="C1269" i="1"/>
  <c r="D1268" i="1"/>
  <c r="H1268" i="1" s="1"/>
  <c r="C1268" i="1"/>
  <c r="D1267" i="1"/>
  <c r="H1267" i="1" s="1"/>
  <c r="C1267" i="1"/>
  <c r="D1266" i="1"/>
  <c r="H1266" i="1" s="1"/>
  <c r="C1266" i="1"/>
  <c r="D1265" i="1"/>
  <c r="H1265" i="1" s="1"/>
  <c r="C1265" i="1"/>
  <c r="C1264" i="1"/>
  <c r="D1263" i="1"/>
  <c r="H1263" i="1" s="1"/>
  <c r="C1263" i="1"/>
  <c r="D1262" i="1"/>
  <c r="H1262" i="1" s="1"/>
  <c r="C1262" i="1"/>
  <c r="D1261" i="1"/>
  <c r="H1261" i="1" s="1"/>
  <c r="C1261" i="1"/>
  <c r="C1260" i="1"/>
  <c r="C1259" i="1"/>
  <c r="D1258" i="1"/>
  <c r="H1258" i="1" s="1"/>
  <c r="C1258" i="1"/>
  <c r="D1257" i="1"/>
  <c r="H1257" i="1" s="1"/>
  <c r="C1257" i="1"/>
  <c r="C1256" i="1"/>
  <c r="G1254" i="1"/>
  <c r="D1254" i="1"/>
  <c r="H1254" i="1" s="1"/>
  <c r="C1254" i="1"/>
  <c r="D1253" i="1"/>
  <c r="H1253" i="1" s="1"/>
  <c r="C1253" i="1"/>
  <c r="D1252" i="1"/>
  <c r="H1252" i="1" s="1"/>
  <c r="C1252" i="1"/>
  <c r="D1251" i="1"/>
  <c r="H1251" i="1" s="1"/>
  <c r="C1251" i="1"/>
  <c r="G1250" i="1"/>
  <c r="D1250" i="1"/>
  <c r="H1250" i="1" s="1"/>
  <c r="C1250" i="1"/>
  <c r="D1249" i="1"/>
  <c r="H1249" i="1" s="1"/>
  <c r="C1249" i="1"/>
  <c r="D1248" i="1"/>
  <c r="H1248" i="1" s="1"/>
  <c r="C1248" i="1"/>
  <c r="D1247" i="1"/>
  <c r="H1247" i="1" s="1"/>
  <c r="C1247" i="1"/>
  <c r="G1246" i="1"/>
  <c r="D1246" i="1"/>
  <c r="H1246" i="1" s="1"/>
  <c r="C1246" i="1"/>
  <c r="D1245" i="1"/>
  <c r="H1245" i="1" s="1"/>
  <c r="C1245" i="1"/>
  <c r="D1244" i="1"/>
  <c r="H1244" i="1" s="1"/>
  <c r="C1244" i="1"/>
  <c r="D1243" i="1"/>
  <c r="H1243" i="1" s="1"/>
  <c r="C1243" i="1"/>
  <c r="G1242" i="1"/>
  <c r="D1242" i="1"/>
  <c r="H1242" i="1" s="1"/>
  <c r="C1242" i="1"/>
  <c r="D1241" i="1"/>
  <c r="H1241" i="1" s="1"/>
  <c r="C1241" i="1"/>
  <c r="D1240" i="1"/>
  <c r="H1240" i="1" s="1"/>
  <c r="C1240" i="1"/>
  <c r="D1239" i="1"/>
  <c r="H1239" i="1" s="1"/>
  <c r="C1239" i="1"/>
  <c r="G1238" i="1"/>
  <c r="D1238" i="1"/>
  <c r="H1238" i="1" s="1"/>
  <c r="C1238" i="1"/>
  <c r="D1237" i="1"/>
  <c r="H1237" i="1" s="1"/>
  <c r="C1237" i="1"/>
  <c r="D1236" i="1"/>
  <c r="H1236" i="1" s="1"/>
  <c r="C1236" i="1"/>
  <c r="D1235" i="1"/>
  <c r="H1235" i="1" s="1"/>
  <c r="C1235" i="1"/>
  <c r="G1234" i="1"/>
  <c r="D1234" i="1"/>
  <c r="H1234" i="1" s="1"/>
  <c r="C1234" i="1"/>
  <c r="D1233" i="1"/>
  <c r="H1233" i="1" s="1"/>
  <c r="C1233" i="1"/>
  <c r="D1232" i="1"/>
  <c r="H1232" i="1" s="1"/>
  <c r="C1232" i="1"/>
  <c r="D1231" i="1"/>
  <c r="H1231" i="1" s="1"/>
  <c r="C1231" i="1"/>
  <c r="G1230" i="1"/>
  <c r="D1230" i="1"/>
  <c r="H1230" i="1" s="1"/>
  <c r="C1230" i="1"/>
  <c r="D1229" i="1"/>
  <c r="H1229" i="1" s="1"/>
  <c r="C1229" i="1"/>
  <c r="D1228" i="1"/>
  <c r="H1228" i="1" s="1"/>
  <c r="C1228" i="1"/>
  <c r="D1227" i="1"/>
  <c r="H1227" i="1" s="1"/>
  <c r="C1227" i="1"/>
  <c r="G1226" i="1"/>
  <c r="D1226" i="1"/>
  <c r="H1226" i="1" s="1"/>
  <c r="C1226" i="1"/>
  <c r="D1225" i="1"/>
  <c r="H1225" i="1" s="1"/>
  <c r="C1225" i="1"/>
  <c r="D1224" i="1"/>
  <c r="H1224" i="1" s="1"/>
  <c r="C1224" i="1"/>
  <c r="D1223" i="1"/>
  <c r="H1223" i="1" s="1"/>
  <c r="C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G1200" i="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C1185" i="1"/>
  <c r="H1184" i="1"/>
  <c r="D1184" i="1"/>
  <c r="G1184" i="1" s="1"/>
  <c r="C1184" i="1"/>
  <c r="H1183" i="1"/>
  <c r="D1183" i="1"/>
  <c r="G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D1155" i="1"/>
  <c r="G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C1075"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C1018" i="1"/>
  <c r="C1017" i="1"/>
  <c r="D1016" i="1"/>
  <c r="H1016" i="1" s="1"/>
  <c r="C1016" i="1"/>
  <c r="D1015" i="1"/>
  <c r="H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D726" i="1"/>
  <c r="G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D651" i="1"/>
  <c r="H651" i="1" s="1"/>
  <c r="C651" i="1"/>
  <c r="H650" i="1"/>
  <c r="G650" i="1"/>
  <c r="D650" i="1"/>
  <c r="C650" i="1"/>
  <c r="D649" i="1"/>
  <c r="H649" i="1" s="1"/>
  <c r="C649" i="1"/>
  <c r="H648" i="1"/>
  <c r="D648" i="1"/>
  <c r="G648" i="1" s="1"/>
  <c r="C648" i="1"/>
  <c r="D647" i="1"/>
  <c r="G647" i="1" s="1"/>
  <c r="C647" i="1"/>
  <c r="D646" i="1"/>
  <c r="H646" i="1" s="1"/>
  <c r="C646" i="1"/>
  <c r="D645" i="1"/>
  <c r="H645" i="1" s="1"/>
  <c r="C645"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G423" i="1"/>
  <c r="D423" i="1"/>
  <c r="H423" i="1" s="1"/>
  <c r="C423" i="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D301" i="1"/>
  <c r="G301" i="1" s="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G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D195" i="1"/>
  <c r="G195" i="1" s="1"/>
  <c r="C195" i="1"/>
  <c r="D194" i="1"/>
  <c r="H194" i="1" s="1"/>
  <c r="C194" i="1"/>
  <c r="H193" i="1"/>
  <c r="G193" i="1"/>
  <c r="D193" i="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H180" i="1"/>
  <c r="D180" i="1"/>
  <c r="G180" i="1" s="1"/>
  <c r="C180" i="1"/>
  <c r="H179" i="1"/>
  <c r="G179" i="1"/>
  <c r="D179" i="1"/>
  <c r="C179" i="1"/>
  <c r="H178" i="1"/>
  <c r="D178" i="1"/>
  <c r="G178" i="1" s="1"/>
  <c r="C178" i="1"/>
  <c r="H177" i="1"/>
  <c r="G177" i="1"/>
  <c r="D177" i="1"/>
  <c r="C177" i="1"/>
  <c r="H176" i="1"/>
  <c r="D176" i="1"/>
  <c r="G176" i="1" s="1"/>
  <c r="C176" i="1"/>
  <c r="H175"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G165" i="1"/>
  <c r="D165" i="1"/>
  <c r="C165" i="1"/>
  <c r="H164" i="1"/>
  <c r="D164" i="1"/>
  <c r="G164" i="1" s="1"/>
  <c r="C164" i="1"/>
  <c r="H163" i="1"/>
  <c r="G163" i="1"/>
  <c r="D163" i="1"/>
  <c r="C163" i="1"/>
  <c r="H162" i="1"/>
  <c r="D162" i="1"/>
  <c r="G162" i="1" s="1"/>
  <c r="C162" i="1"/>
  <c r="H161" i="1"/>
  <c r="D161" i="1"/>
  <c r="G161" i="1" s="1"/>
  <c r="C161" i="1"/>
  <c r="C160" i="1"/>
  <c r="H159" i="1"/>
  <c r="G159" i="1"/>
  <c r="D159" i="1"/>
  <c r="C159" i="1"/>
  <c r="H158" i="1"/>
  <c r="D158" i="1"/>
  <c r="G158" i="1" s="1"/>
  <c r="C158" i="1"/>
  <c r="H157" i="1"/>
  <c r="G157" i="1"/>
  <c r="D157" i="1"/>
  <c r="C157" i="1"/>
  <c r="H156" i="1"/>
  <c r="D156" i="1"/>
  <c r="G156" i="1" s="1"/>
  <c r="C156" i="1"/>
  <c r="H155" i="1"/>
  <c r="G155" i="1"/>
  <c r="D155" i="1"/>
  <c r="C155" i="1"/>
  <c r="H154" i="1"/>
  <c r="D154" i="1"/>
  <c r="G154" i="1" s="1"/>
  <c r="C154" i="1"/>
  <c r="H153" i="1"/>
  <c r="D153" i="1"/>
  <c r="G153" i="1" s="1"/>
  <c r="C153" i="1"/>
  <c r="H152" i="1"/>
  <c r="G152" i="1"/>
  <c r="D152" i="1"/>
  <c r="C152" i="1"/>
  <c r="H151"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D76" i="1"/>
  <c r="G76" i="1" s="1"/>
  <c r="C76" i="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G65" i="1"/>
  <c r="D65" i="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7" i="9" l="1"/>
  <c r="B37" i="9" s="1"/>
  <c r="E307" i="9"/>
  <c r="B307" i="9" s="1"/>
  <c r="E320" i="9"/>
  <c r="B320" i="9" s="1"/>
  <c r="E324" i="9"/>
  <c r="B324" i="9" s="1"/>
  <c r="H1580" i="1"/>
  <c r="G1577" i="1"/>
  <c r="I1578" i="1"/>
  <c r="G1573" i="1"/>
  <c r="I1573" i="1" s="1"/>
  <c r="G1569" i="1"/>
  <c r="I1569" i="1" s="1"/>
  <c r="I1565" i="1"/>
  <c r="J1564" i="1"/>
  <c r="J1557" i="1"/>
  <c r="D22" i="7"/>
  <c r="G1554" i="1"/>
  <c r="J1552" i="1"/>
  <c r="D6" i="7"/>
  <c r="G1580" i="1"/>
  <c r="J1580" i="1"/>
  <c r="D1571" i="1"/>
  <c r="I35" i="3"/>
  <c r="J1573" i="1"/>
  <c r="E22" i="7"/>
  <c r="G1559" i="1"/>
  <c r="I1559" i="1" s="1"/>
  <c r="G1552" i="1"/>
  <c r="H1548" i="1"/>
  <c r="J1550" i="1"/>
  <c r="E6" i="7"/>
  <c r="D1539" i="1" s="1"/>
  <c r="G1544" i="1"/>
  <c r="I1544" i="1" s="1"/>
  <c r="J1544" i="1"/>
  <c r="H1543" i="1"/>
  <c r="I1543" i="1" s="1"/>
  <c r="E114" i="6"/>
  <c r="H1511" i="1"/>
  <c r="G1610" i="1"/>
  <c r="H1605" i="1"/>
  <c r="C1604" i="1"/>
  <c r="G1601" i="1"/>
  <c r="G1592" i="1"/>
  <c r="G1590" i="1"/>
  <c r="C1585" i="1"/>
  <c r="H1585" i="1" s="1"/>
  <c r="H1587" i="1"/>
  <c r="G1583" i="1"/>
  <c r="H1583" i="1"/>
  <c r="G1585" i="1"/>
  <c r="G1391" i="1"/>
  <c r="E335" i="9"/>
  <c r="B335" i="9" s="1"/>
  <c r="G1386" i="1"/>
  <c r="H1387" i="1"/>
  <c r="G1265" i="1"/>
  <c r="D1260" i="1"/>
  <c r="H1260" i="1" s="1"/>
  <c r="G1305" i="1"/>
  <c r="G1292" i="1"/>
  <c r="F260" i="5"/>
  <c r="E255" i="5"/>
  <c r="D1259" i="1" s="1"/>
  <c r="H1259" i="1" s="1"/>
  <c r="G1261" i="1"/>
  <c r="G1257" i="1"/>
  <c r="F252" i="5"/>
  <c r="G1251" i="1"/>
  <c r="F181" i="5"/>
  <c r="D1185" i="1"/>
  <c r="E313" i="9"/>
  <c r="B313" i="9" s="1"/>
  <c r="E312" i="9"/>
  <c r="B312" i="9" s="1"/>
  <c r="F341" i="9"/>
  <c r="B341" i="9" s="1"/>
  <c r="G421" i="1"/>
  <c r="H421" i="1"/>
  <c r="E648" i="4"/>
  <c r="D642" i="1" s="1"/>
  <c r="E296" i="9"/>
  <c r="B296" i="9" s="1"/>
  <c r="G651" i="1"/>
  <c r="E26" i="9"/>
  <c r="B26" i="9" s="1"/>
  <c r="E82" i="9"/>
  <c r="B82" i="9" s="1"/>
  <c r="G725" i="1"/>
  <c r="G717" i="1"/>
  <c r="F236" i="9"/>
  <c r="B236" i="9" s="1"/>
  <c r="G678" i="1"/>
  <c r="G676" i="1"/>
  <c r="H647" i="1"/>
  <c r="G646" i="1"/>
  <c r="G649" i="1"/>
  <c r="G645" i="1"/>
  <c r="G636" i="1"/>
  <c r="G635" i="1"/>
  <c r="F426" i="4"/>
  <c r="D422" i="1"/>
  <c r="G374" i="1"/>
  <c r="G381" i="1"/>
  <c r="E373" i="4"/>
  <c r="D368" i="1" s="1"/>
  <c r="G298" i="1"/>
  <c r="E647" i="4"/>
  <c r="D641" i="1" s="1"/>
  <c r="G270" i="1"/>
  <c r="G272" i="1"/>
  <c r="E262" i="4"/>
  <c r="D258" i="1" s="1"/>
  <c r="D265" i="1"/>
  <c r="H198" i="1"/>
  <c r="G198" i="1"/>
  <c r="G212" i="1"/>
  <c r="G213" i="1"/>
  <c r="F216" i="4"/>
  <c r="F202" i="4"/>
  <c r="E57" i="9"/>
  <c r="B57" i="9" s="1"/>
  <c r="F244" i="9"/>
  <c r="G194" i="1"/>
  <c r="G190" i="1"/>
  <c r="G192" i="1"/>
  <c r="F242" i="9"/>
  <c r="B242" i="9" s="1"/>
  <c r="G183" i="1"/>
  <c r="E53" i="9"/>
  <c r="B53" i="9" s="1"/>
  <c r="F240" i="9"/>
  <c r="B240" i="9" s="1"/>
  <c r="G182" i="1"/>
  <c r="G181" i="1"/>
  <c r="D174" i="1"/>
  <c r="H166" i="1"/>
  <c r="F170" i="4"/>
  <c r="E164" i="4"/>
  <c r="B237" i="9"/>
  <c r="H150" i="1"/>
  <c r="G150" i="1"/>
  <c r="H108" i="1"/>
  <c r="E106" i="4"/>
  <c r="F106" i="4" s="1"/>
  <c r="D130" i="1"/>
  <c r="F112" i="4"/>
  <c r="E46" i="9"/>
  <c r="B46" i="9" s="1"/>
  <c r="D73" i="1"/>
  <c r="E49" i="4"/>
  <c r="D45" i="1" s="1"/>
  <c r="G64" i="1"/>
  <c r="G66" i="1"/>
  <c r="E34" i="9"/>
  <c r="B34" i="9" s="1"/>
  <c r="H1312" i="1"/>
  <c r="G1312" i="1"/>
  <c r="H1320" i="1"/>
  <c r="G1320" i="1"/>
  <c r="H1328" i="1"/>
  <c r="G1328" i="1"/>
  <c r="H1336" i="1"/>
  <c r="G1336" i="1"/>
  <c r="H1344" i="1"/>
  <c r="G1344" i="1"/>
  <c r="H1352" i="1"/>
  <c r="G1352" i="1"/>
  <c r="H1360" i="1"/>
  <c r="G1360" i="1"/>
  <c r="H1381" i="1"/>
  <c r="G1381" i="1"/>
  <c r="H1400" i="1"/>
  <c r="G1400" i="1"/>
  <c r="H1408" i="1"/>
  <c r="G1408" i="1"/>
  <c r="H1429" i="1"/>
  <c r="G1429" i="1"/>
  <c r="H1513" i="1"/>
  <c r="G1513" i="1"/>
  <c r="G1556" i="1"/>
  <c r="H1556" i="1"/>
  <c r="J1560" i="1"/>
  <c r="H1560" i="1"/>
  <c r="G1560" i="1"/>
  <c r="G1562" i="1"/>
  <c r="J1562" i="1"/>
  <c r="H1562" i="1"/>
  <c r="H1609" i="1"/>
  <c r="G1609" i="1"/>
  <c r="G1076" i="1"/>
  <c r="G1077" i="1"/>
  <c r="G1078" i="1"/>
  <c r="G1079" i="1"/>
  <c r="G1080" i="1"/>
  <c r="G1081" i="1"/>
  <c r="G1082" i="1"/>
  <c r="G1083" i="1"/>
  <c r="G1084" i="1"/>
  <c r="G1085" i="1"/>
  <c r="G1086" i="1"/>
  <c r="G1087" i="1"/>
  <c r="G1088" i="1"/>
  <c r="G1089" i="1"/>
  <c r="G1090" i="1"/>
  <c r="G1091" i="1"/>
  <c r="G1092" i="1"/>
  <c r="G1225" i="1"/>
  <c r="G1229" i="1"/>
  <c r="G1233" i="1"/>
  <c r="G1237" i="1"/>
  <c r="G1241" i="1"/>
  <c r="G1245" i="1"/>
  <c r="G1249" i="1"/>
  <c r="G1253" i="1"/>
  <c r="G1256" i="1"/>
  <c r="G1260" i="1"/>
  <c r="G1264" i="1"/>
  <c r="G1268" i="1"/>
  <c r="G1272" i="1"/>
  <c r="G1276" i="1"/>
  <c r="G1279" i="1"/>
  <c r="G1283" i="1"/>
  <c r="G1287" i="1"/>
  <c r="G1291" i="1"/>
  <c r="G1295" i="1"/>
  <c r="G1299" i="1"/>
  <c r="G1303" i="1"/>
  <c r="H1433" i="1"/>
  <c r="G1433" i="1"/>
  <c r="H1436" i="1"/>
  <c r="G1436" i="1"/>
  <c r="H1441" i="1"/>
  <c r="G1441" i="1"/>
  <c r="H1444" i="1"/>
  <c r="G1444" i="1"/>
  <c r="H1449" i="1"/>
  <c r="G1449" i="1"/>
  <c r="H1452" i="1"/>
  <c r="G1452" i="1"/>
  <c r="H1457" i="1"/>
  <c r="G1457" i="1"/>
  <c r="H1460" i="1"/>
  <c r="G1460" i="1"/>
  <c r="H1465" i="1"/>
  <c r="G1465" i="1"/>
  <c r="H1468" i="1"/>
  <c r="G1468" i="1"/>
  <c r="H1473" i="1"/>
  <c r="G1473" i="1"/>
  <c r="H1476" i="1"/>
  <c r="G1476" i="1"/>
  <c r="H1481" i="1"/>
  <c r="G1481" i="1"/>
  <c r="H1484" i="1"/>
  <c r="G1484" i="1"/>
  <c r="H1489" i="1"/>
  <c r="G1489" i="1"/>
  <c r="H1492" i="1"/>
  <c r="G1492" i="1"/>
  <c r="H1497" i="1"/>
  <c r="G1497" i="1"/>
  <c r="H1500" i="1"/>
  <c r="G1500" i="1"/>
  <c r="H1505" i="1"/>
  <c r="G1505" i="1"/>
  <c r="H1508" i="1"/>
  <c r="G1508" i="1"/>
  <c r="J1542" i="1"/>
  <c r="G1542" i="1"/>
  <c r="J1545" i="1"/>
  <c r="H1545" i="1"/>
  <c r="G1545" i="1"/>
  <c r="I1545" i="1" s="1"/>
  <c r="H1547" i="1"/>
  <c r="G1547" i="1"/>
  <c r="G1551" i="1"/>
  <c r="H1551" i="1"/>
  <c r="G1561" i="1"/>
  <c r="J1561" i="1"/>
  <c r="H1561" i="1"/>
  <c r="G1563" i="1"/>
  <c r="H1563" i="1"/>
  <c r="I1580" i="1"/>
  <c r="H1309" i="1"/>
  <c r="G1309" i="1"/>
  <c r="H1317" i="1"/>
  <c r="G1317" i="1"/>
  <c r="H1325" i="1"/>
  <c r="G1325" i="1"/>
  <c r="H1333" i="1"/>
  <c r="G1333" i="1"/>
  <c r="H1341" i="1"/>
  <c r="G1341" i="1"/>
  <c r="H1349" i="1"/>
  <c r="G1349" i="1"/>
  <c r="H1368" i="1"/>
  <c r="G1368" i="1"/>
  <c r="H1389" i="1"/>
  <c r="G1389" i="1"/>
  <c r="H1397" i="1"/>
  <c r="G1397" i="1"/>
  <c r="H1421" i="1"/>
  <c r="G1421" i="1"/>
  <c r="H1540" i="1"/>
  <c r="G1540" i="1"/>
  <c r="H1604" i="1"/>
  <c r="G1604"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224" i="1"/>
  <c r="G1228" i="1"/>
  <c r="G1232" i="1"/>
  <c r="G1236" i="1"/>
  <c r="G1240" i="1"/>
  <c r="G1244" i="1"/>
  <c r="G1248" i="1"/>
  <c r="G1252" i="1"/>
  <c r="G1259" i="1"/>
  <c r="G1263" i="1"/>
  <c r="G1267" i="1"/>
  <c r="G1271" i="1"/>
  <c r="G1275" i="1"/>
  <c r="G1282" i="1"/>
  <c r="G1286" i="1"/>
  <c r="G1290" i="1"/>
  <c r="G1294" i="1"/>
  <c r="G1298" i="1"/>
  <c r="G1302" i="1"/>
  <c r="H1308" i="1"/>
  <c r="G1308" i="1"/>
  <c r="H1313" i="1"/>
  <c r="G1313" i="1"/>
  <c r="H1316" i="1"/>
  <c r="G1316" i="1"/>
  <c r="H1321" i="1"/>
  <c r="G1321" i="1"/>
  <c r="H1324" i="1"/>
  <c r="G1324" i="1"/>
  <c r="H1329" i="1"/>
  <c r="G1329" i="1"/>
  <c r="H1332" i="1"/>
  <c r="G1332" i="1"/>
  <c r="H1337" i="1"/>
  <c r="G1337" i="1"/>
  <c r="H1340" i="1"/>
  <c r="G1340" i="1"/>
  <c r="H1345" i="1"/>
  <c r="G1345" i="1"/>
  <c r="H1348" i="1"/>
  <c r="G1348" i="1"/>
  <c r="H1353" i="1"/>
  <c r="G1353" i="1"/>
  <c r="H1356" i="1"/>
  <c r="G1356" i="1"/>
  <c r="H1361" i="1"/>
  <c r="G1361" i="1"/>
  <c r="H1364" i="1"/>
  <c r="G1364" i="1"/>
  <c r="H1369" i="1"/>
  <c r="G1369" i="1"/>
  <c r="H1372" i="1"/>
  <c r="G1372" i="1"/>
  <c r="H1377" i="1"/>
  <c r="G1377" i="1"/>
  <c r="H1380" i="1"/>
  <c r="G1380" i="1"/>
  <c r="H1385" i="1"/>
  <c r="G1385" i="1"/>
  <c r="H1388" i="1"/>
  <c r="G1388" i="1"/>
  <c r="H1393" i="1"/>
  <c r="G1393" i="1"/>
  <c r="H1396" i="1"/>
  <c r="G1396" i="1"/>
  <c r="H1401" i="1"/>
  <c r="G1401" i="1"/>
  <c r="H1404" i="1"/>
  <c r="G1404" i="1"/>
  <c r="H1409" i="1"/>
  <c r="G1409" i="1"/>
  <c r="H1412" i="1"/>
  <c r="G1412" i="1"/>
  <c r="H1417" i="1"/>
  <c r="G1417" i="1"/>
  <c r="H1420" i="1"/>
  <c r="G1420" i="1"/>
  <c r="H1425" i="1"/>
  <c r="G1425" i="1"/>
  <c r="H1428" i="1"/>
  <c r="G1428" i="1"/>
  <c r="H1512" i="1"/>
  <c r="G1512" i="1"/>
  <c r="H1517" i="1"/>
  <c r="G1517" i="1"/>
  <c r="H1520" i="1"/>
  <c r="G1520" i="1"/>
  <c r="H1528" i="1"/>
  <c r="G1528" i="1"/>
  <c r="H1533" i="1"/>
  <c r="G1533" i="1"/>
  <c r="H1536" i="1"/>
  <c r="G1536" i="1"/>
  <c r="H1541" i="1"/>
  <c r="G1541" i="1"/>
  <c r="G1558" i="1"/>
  <c r="J1558" i="1"/>
  <c r="H1567" i="1"/>
  <c r="J1567" i="1"/>
  <c r="G1567" i="1"/>
  <c r="H1357" i="1"/>
  <c r="G1357" i="1"/>
  <c r="H1365" i="1"/>
  <c r="G1365" i="1"/>
  <c r="H1373" i="1"/>
  <c r="G1373" i="1"/>
  <c r="H1376" i="1"/>
  <c r="G1376" i="1"/>
  <c r="H1384" i="1"/>
  <c r="G1384" i="1"/>
  <c r="H1392" i="1"/>
  <c r="G1392" i="1"/>
  <c r="H1405" i="1"/>
  <c r="G1405" i="1"/>
  <c r="H1413" i="1"/>
  <c r="G1413" i="1"/>
  <c r="H1416" i="1"/>
  <c r="G1416" i="1"/>
  <c r="H1424" i="1"/>
  <c r="G1424" i="1"/>
  <c r="H1516" i="1"/>
  <c r="G1516" i="1"/>
  <c r="H1521" i="1"/>
  <c r="G1521" i="1"/>
  <c r="H1524" i="1"/>
  <c r="G1524" i="1"/>
  <c r="H1529" i="1"/>
  <c r="G1529" i="1"/>
  <c r="H1532" i="1"/>
  <c r="G1532" i="1"/>
  <c r="G1223" i="1"/>
  <c r="G1227" i="1"/>
  <c r="G1231" i="1"/>
  <c r="G1235" i="1"/>
  <c r="G1239" i="1"/>
  <c r="G1243" i="1"/>
  <c r="G1247" i="1"/>
  <c r="G1258" i="1"/>
  <c r="G1262" i="1"/>
  <c r="G1266" i="1"/>
  <c r="G1270" i="1"/>
  <c r="G1274" i="1"/>
  <c r="G1281" i="1"/>
  <c r="G1285" i="1"/>
  <c r="G1289" i="1"/>
  <c r="G1293" i="1"/>
  <c r="G1297" i="1"/>
  <c r="G1301" i="1"/>
  <c r="H1432" i="1"/>
  <c r="G1432" i="1"/>
  <c r="H1437" i="1"/>
  <c r="G1437" i="1"/>
  <c r="H1440" i="1"/>
  <c r="G1440" i="1"/>
  <c r="H1445" i="1"/>
  <c r="G1445" i="1"/>
  <c r="H1448" i="1"/>
  <c r="G1448" i="1"/>
  <c r="H1453" i="1"/>
  <c r="G1453" i="1"/>
  <c r="H1456" i="1"/>
  <c r="G1456" i="1"/>
  <c r="H1461" i="1"/>
  <c r="G1461" i="1"/>
  <c r="H1464" i="1"/>
  <c r="G1464" i="1"/>
  <c r="H1469" i="1"/>
  <c r="G1469" i="1"/>
  <c r="H1472" i="1"/>
  <c r="G1472" i="1"/>
  <c r="H1477" i="1"/>
  <c r="G1477" i="1"/>
  <c r="H1480" i="1"/>
  <c r="G1480" i="1"/>
  <c r="H1485" i="1"/>
  <c r="G1485" i="1"/>
  <c r="H1488" i="1"/>
  <c r="G1488" i="1"/>
  <c r="H1493" i="1"/>
  <c r="G1493" i="1"/>
  <c r="H1496" i="1"/>
  <c r="G1496" i="1"/>
  <c r="H1501" i="1"/>
  <c r="G1501" i="1"/>
  <c r="H1504" i="1"/>
  <c r="G1504" i="1"/>
  <c r="H1509" i="1"/>
  <c r="G1509" i="1"/>
  <c r="H1542" i="1"/>
  <c r="H1546" i="1"/>
  <c r="G1546" i="1"/>
  <c r="J1546" i="1"/>
  <c r="J1547" i="1"/>
  <c r="G1549" i="1"/>
  <c r="H1549" i="1"/>
  <c r="I1552" i="1"/>
  <c r="H1558" i="1"/>
  <c r="G1568" i="1"/>
  <c r="H1568" i="1"/>
  <c r="J1568" i="1"/>
  <c r="H1612" i="1"/>
  <c r="G1612" i="1"/>
  <c r="H1617" i="1"/>
  <c r="G1617" i="1"/>
  <c r="F126" i="4"/>
  <c r="D125" i="4"/>
  <c r="E153" i="4"/>
  <c r="F153" i="4" s="1"/>
  <c r="F154" i="4"/>
  <c r="F502" i="4"/>
  <c r="D491" i="4"/>
  <c r="G314" i="9"/>
  <c r="E314" i="9" s="1"/>
  <c r="B314" i="9" s="1"/>
  <c r="D88" i="5"/>
  <c r="F89" i="5"/>
  <c r="D45" i="8"/>
  <c r="C1628" i="1"/>
  <c r="J1543" i="1"/>
  <c r="I1553" i="1"/>
  <c r="I1575" i="1"/>
  <c r="G1607" i="1"/>
  <c r="H1607" i="1"/>
  <c r="H1620" i="1"/>
  <c r="G1620" i="1"/>
  <c r="F39" i="4"/>
  <c r="D7" i="4"/>
  <c r="F262" i="4"/>
  <c r="F373" i="4"/>
  <c r="D406" i="4"/>
  <c r="F407" i="4"/>
  <c r="F537" i="4"/>
  <c r="D536" i="4"/>
  <c r="F56" i="5"/>
  <c r="D7" i="5"/>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4" i="1"/>
  <c r="G1548" i="1"/>
  <c r="I1548" i="1" s="1"/>
  <c r="H1550" i="1"/>
  <c r="I1550" i="1" s="1"/>
  <c r="I1554" i="1"/>
  <c r="G1557" i="1"/>
  <c r="I1557" i="1" s="1"/>
  <c r="J1559" i="1"/>
  <c r="G1564" i="1"/>
  <c r="H1564" i="1"/>
  <c r="G1615" i="1"/>
  <c r="H1615" i="1"/>
  <c r="E308" i="4"/>
  <c r="D360" i="4"/>
  <c r="F361" i="4"/>
  <c r="F476" i="4"/>
  <c r="D466" i="4"/>
  <c r="F50" i="4"/>
  <c r="D49" i="4"/>
  <c r="F231" i="4"/>
  <c r="D230" i="4"/>
  <c r="F274" i="4"/>
  <c r="D273" i="4"/>
  <c r="F341" i="4"/>
  <c r="D321" i="4"/>
  <c r="G1576" i="1"/>
  <c r="J1576" i="1"/>
  <c r="G1581" i="1"/>
  <c r="J1581" i="1"/>
  <c r="G24" i="9"/>
  <c r="E230" i="4"/>
  <c r="D226" i="1" s="1"/>
  <c r="D308" i="4"/>
  <c r="D647" i="4"/>
  <c r="E12" i="5"/>
  <c r="D1017" i="1" s="1"/>
  <c r="F13" i="5"/>
  <c r="E251" i="5"/>
  <c r="E82" i="4"/>
  <c r="D78" i="1" s="1"/>
  <c r="F309" i="4"/>
  <c r="D522" i="4"/>
  <c r="D584" i="4"/>
  <c r="D648" i="4"/>
  <c r="E70" i="5"/>
  <c r="F70" i="5" s="1"/>
  <c r="F71" i="5"/>
  <c r="D38" i="7"/>
  <c r="C1572" i="1"/>
  <c r="D44" i="8"/>
  <c r="G343" i="9" s="1"/>
  <c r="E343" i="9" s="1"/>
  <c r="G1566" i="1"/>
  <c r="I1566" i="1" s="1"/>
  <c r="J1566" i="1"/>
  <c r="G1570" i="1"/>
  <c r="I1570" i="1" s="1"/>
  <c r="J1570" i="1"/>
  <c r="G1574" i="1"/>
  <c r="I1574" i="1" s="1"/>
  <c r="J1574" i="1"/>
  <c r="H1576" i="1"/>
  <c r="G1579" i="1"/>
  <c r="I1579" i="1" s="1"/>
  <c r="J1579" i="1"/>
  <c r="H1581" i="1"/>
  <c r="H1603" i="1"/>
  <c r="G1608" i="1"/>
  <c r="H1611" i="1"/>
  <c r="G1616" i="1"/>
  <c r="H1619" i="1"/>
  <c r="D82" i="4"/>
  <c r="D152" i="4"/>
  <c r="F165" i="4"/>
  <c r="F355" i="4"/>
  <c r="E361" i="4"/>
  <c r="E491" i="4"/>
  <c r="D485" i="1" s="1"/>
  <c r="G156" i="9"/>
  <c r="E156" i="9" s="1"/>
  <c r="B156" i="9" s="1"/>
  <c r="F607" i="4"/>
  <c r="F8" i="5"/>
  <c r="E7" i="5"/>
  <c r="G315" i="9"/>
  <c r="G316" i="9"/>
  <c r="F150" i="5"/>
  <c r="D147" i="5"/>
  <c r="F277" i="5"/>
  <c r="D274" i="5"/>
  <c r="E141" i="6"/>
  <c r="E466" i="4"/>
  <c r="D460" i="1" s="1"/>
  <c r="F529" i="4"/>
  <c r="G210" i="9"/>
  <c r="E210" i="9" s="1"/>
  <c r="B210" i="9" s="1"/>
  <c r="E584" i="4"/>
  <c r="D578" i="1" s="1"/>
  <c r="H316" i="9"/>
  <c r="H315" i="9"/>
  <c r="G339" i="9"/>
  <c r="E339" i="9" s="1"/>
  <c r="B339" i="9" s="1"/>
  <c r="F219" i="5"/>
  <c r="D35" i="6"/>
  <c r="F36" i="6"/>
  <c r="F122" i="6"/>
  <c r="D114" i="6"/>
  <c r="F5" i="6"/>
  <c r="D479" i="4"/>
  <c r="E536" i="4"/>
  <c r="D571" i="4"/>
  <c r="D597" i="4"/>
  <c r="D629" i="4"/>
  <c r="G227" i="9"/>
  <c r="E227" i="9" s="1"/>
  <c r="B227" i="9" s="1"/>
  <c r="G219" i="9"/>
  <c r="E219" i="9" s="1"/>
  <c r="B219" i="9" s="1"/>
  <c r="F656" i="4"/>
  <c r="D178" i="5"/>
  <c r="H336" i="9"/>
  <c r="E177" i="5"/>
  <c r="D203" i="5"/>
  <c r="F204" i="5"/>
  <c r="F255" i="5"/>
  <c r="D129" i="6"/>
  <c r="F130" i="6"/>
  <c r="G209" i="9"/>
  <c r="E209" i="9" s="1"/>
  <c r="B209" i="9" s="1"/>
  <c r="G217" i="9"/>
  <c r="E217" i="9" s="1"/>
  <c r="B217" i="9" s="1"/>
  <c r="G225" i="9"/>
  <c r="E225" i="9" s="1"/>
  <c r="B225" i="9" s="1"/>
  <c r="B158" i="9"/>
  <c r="B162" i="9"/>
  <c r="B166" i="9"/>
  <c r="B170" i="9"/>
  <c r="G174" i="9"/>
  <c r="E174" i="9" s="1"/>
  <c r="B174" i="9" s="1"/>
  <c r="G176" i="9"/>
  <c r="E176" i="9" s="1"/>
  <c r="B176" i="9" s="1"/>
  <c r="G178" i="9"/>
  <c r="E178" i="9" s="1"/>
  <c r="B178" i="9" s="1"/>
  <c r="G208" i="9"/>
  <c r="E208" i="9" s="1"/>
  <c r="B208" i="9" s="1"/>
  <c r="G215" i="9"/>
  <c r="E215" i="9" s="1"/>
  <c r="B215" i="9" s="1"/>
  <c r="G223" i="9"/>
  <c r="E223" i="9" s="1"/>
  <c r="B223" i="9" s="1"/>
  <c r="E337" i="9"/>
  <c r="B337" i="9" s="1"/>
  <c r="H310" i="9"/>
  <c r="G310" i="9"/>
  <c r="E310" i="9" s="1"/>
  <c r="B310" i="9" s="1"/>
  <c r="H309" i="9"/>
  <c r="M228" i="9"/>
  <c r="F228" i="9" s="1"/>
  <c r="B228" i="9" s="1"/>
  <c r="G309" i="9"/>
  <c r="H308" i="9"/>
  <c r="E308" i="9" s="1"/>
  <c r="B308" i="9" s="1"/>
  <c r="G302" i="9"/>
  <c r="E302" i="9" s="1"/>
  <c r="B302" i="9" s="1"/>
  <c r="G301" i="9"/>
  <c r="E301" i="9" s="1"/>
  <c r="B301"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E179" i="9" s="1"/>
  <c r="B179" i="9" s="1"/>
  <c r="I10" i="9"/>
  <c r="E157" i="9"/>
  <c r="B157" i="9" s="1"/>
  <c r="E161" i="9"/>
  <c r="B161" i="9" s="1"/>
  <c r="E165" i="9"/>
  <c r="B165" i="9" s="1"/>
  <c r="E169" i="9"/>
  <c r="B169" i="9" s="1"/>
  <c r="E173" i="9"/>
  <c r="B173" i="9" s="1"/>
  <c r="L207" i="9"/>
  <c r="F207" i="9" s="1"/>
  <c r="G211" i="9"/>
  <c r="E211" i="9" s="1"/>
  <c r="B211" i="9" s="1"/>
  <c r="G213" i="9"/>
  <c r="E213" i="9" s="1"/>
  <c r="B213" i="9" s="1"/>
  <c r="G221" i="9"/>
  <c r="E221" i="9" s="1"/>
  <c r="B221" i="9" s="1"/>
  <c r="B232" i="9"/>
  <c r="B254" i="9"/>
  <c r="B270" i="9"/>
  <c r="B280" i="9"/>
  <c r="B286" i="9"/>
  <c r="B246" i="9"/>
  <c r="B262" i="9"/>
  <c r="B272" i="9"/>
  <c r="B278" i="9"/>
  <c r="F230" i="9"/>
  <c r="B230" i="9" s="1"/>
  <c r="F231" i="9"/>
  <c r="B231" i="9" s="1"/>
  <c r="F235" i="9"/>
  <c r="B235" i="9" s="1"/>
  <c r="F239" i="9"/>
  <c r="B239" i="9" s="1"/>
  <c r="B244" i="9"/>
  <c r="B250" i="9"/>
  <c r="B266" i="9"/>
  <c r="B282" i="9"/>
  <c r="B292" i="9"/>
  <c r="I1560" i="1" l="1"/>
  <c r="H34" i="3"/>
  <c r="C1555" i="1"/>
  <c r="D5" i="7"/>
  <c r="C1539" i="1"/>
  <c r="G1539" i="1" s="1"/>
  <c r="I34" i="3"/>
  <c r="D1555" i="1"/>
  <c r="E5" i="7"/>
  <c r="G346" i="9" s="1"/>
  <c r="E346" i="9" s="1"/>
  <c r="B346" i="9" s="1"/>
  <c r="I1546" i="1"/>
  <c r="I1541" i="1"/>
  <c r="I30" i="3"/>
  <c r="D1510" i="1"/>
  <c r="H19" i="9"/>
  <c r="E19" i="9" s="1"/>
  <c r="B19" i="9" s="1"/>
  <c r="G1185" i="1"/>
  <c r="H1185" i="1"/>
  <c r="E316" i="9"/>
  <c r="B316" i="9" s="1"/>
  <c r="F12" i="5"/>
  <c r="G422" i="1"/>
  <c r="H422" i="1"/>
  <c r="H368" i="1"/>
  <c r="G368" i="1"/>
  <c r="G265" i="1"/>
  <c r="H265" i="1"/>
  <c r="H258" i="1"/>
  <c r="G258" i="1"/>
  <c r="H174" i="1"/>
  <c r="G174" i="1"/>
  <c r="F164" i="4"/>
  <c r="D160" i="1"/>
  <c r="H24" i="9"/>
  <c r="E24" i="9" s="1"/>
  <c r="D102" i="1"/>
  <c r="G130" i="1"/>
  <c r="H130" i="1"/>
  <c r="G102" i="1"/>
  <c r="H102" i="1"/>
  <c r="H73" i="1"/>
  <c r="G73" i="1"/>
  <c r="E535" i="4"/>
  <c r="D530" i="1"/>
  <c r="E315" i="9"/>
  <c r="B315" i="9" s="1"/>
  <c r="H1572" i="1"/>
  <c r="G1572" i="1"/>
  <c r="F648" i="4"/>
  <c r="C642" i="1"/>
  <c r="H1017" i="1"/>
  <c r="G1017" i="1"/>
  <c r="I1581" i="1"/>
  <c r="F321" i="4"/>
  <c r="C316" i="1"/>
  <c r="F230" i="4"/>
  <c r="C226" i="1"/>
  <c r="F466" i="4"/>
  <c r="D430" i="4"/>
  <c r="C460" i="1"/>
  <c r="D303" i="1"/>
  <c r="I1564" i="1"/>
  <c r="F7" i="5"/>
  <c r="H22" i="3"/>
  <c r="C1012" i="1"/>
  <c r="F7" i="4"/>
  <c r="D6" i="4"/>
  <c r="C3" i="1"/>
  <c r="F88" i="5"/>
  <c r="D69" i="5"/>
  <c r="D6" i="5" s="1"/>
  <c r="C1093" i="1"/>
  <c r="I1567" i="1"/>
  <c r="I1558" i="1"/>
  <c r="I1551" i="1"/>
  <c r="B207" i="9"/>
  <c r="G336" i="9"/>
  <c r="E336" i="9" s="1"/>
  <c r="B336" i="9" s="1"/>
  <c r="D177" i="5"/>
  <c r="F178" i="5"/>
  <c r="C1182" i="1"/>
  <c r="F629" i="4"/>
  <c r="C623" i="1"/>
  <c r="F479" i="4"/>
  <c r="C473" i="1"/>
  <c r="F147" i="5"/>
  <c r="C1152" i="1"/>
  <c r="I22" i="3"/>
  <c r="D1012" i="1"/>
  <c r="D299" i="4"/>
  <c r="H18" i="3"/>
  <c r="C148" i="1"/>
  <c r="C1571" i="1"/>
  <c r="H35" i="3"/>
  <c r="F584" i="4"/>
  <c r="C578" i="1"/>
  <c r="F647" i="4"/>
  <c r="C641" i="1"/>
  <c r="F406" i="4"/>
  <c r="C401" i="1"/>
  <c r="H1628" i="1"/>
  <c r="G1628" i="1"/>
  <c r="E152" i="4"/>
  <c r="D149" i="1"/>
  <c r="E309" i="9"/>
  <c r="B309" i="9" s="1"/>
  <c r="G338" i="9"/>
  <c r="E338" i="9" s="1"/>
  <c r="B338" i="9" s="1"/>
  <c r="F203" i="5"/>
  <c r="C1207" i="1"/>
  <c r="F597" i="4"/>
  <c r="C591" i="1"/>
  <c r="I33" i="3"/>
  <c r="F35" i="6"/>
  <c r="H28" i="3"/>
  <c r="C1431" i="1"/>
  <c r="I31" i="3"/>
  <c r="D1537" i="1"/>
  <c r="E360" i="4"/>
  <c r="E417" i="4" s="1"/>
  <c r="D412" i="1" s="1"/>
  <c r="D356" i="1"/>
  <c r="F82" i="4"/>
  <c r="C78" i="1"/>
  <c r="K1481" i="9"/>
  <c r="G344" i="9"/>
  <c r="E344" i="9" s="1"/>
  <c r="B344" i="9" s="1"/>
  <c r="I39" i="3"/>
  <c r="C1621" i="1"/>
  <c r="F522" i="4"/>
  <c r="C516" i="1"/>
  <c r="I25" i="3"/>
  <c r="D1255" i="1"/>
  <c r="D417" i="4"/>
  <c r="F308" i="4"/>
  <c r="C303" i="1"/>
  <c r="I1576" i="1"/>
  <c r="F273" i="4"/>
  <c r="C269" i="1"/>
  <c r="F49" i="4"/>
  <c r="C45" i="1"/>
  <c r="D535" i="4"/>
  <c r="F536" i="4"/>
  <c r="C530" i="1"/>
  <c r="E6" i="4"/>
  <c r="C1622" i="1"/>
  <c r="I40" i="3"/>
  <c r="F491" i="4"/>
  <c r="C485" i="1"/>
  <c r="F125" i="4"/>
  <c r="C121" i="1"/>
  <c r="I1568" i="1"/>
  <c r="I1549" i="1"/>
  <c r="I1561" i="1"/>
  <c r="I1542" i="1"/>
  <c r="I1562" i="1"/>
  <c r="F129" i="6"/>
  <c r="C1525" i="1"/>
  <c r="E176" i="5"/>
  <c r="D1180" i="1" s="1"/>
  <c r="I24" i="3"/>
  <c r="D1181" i="1"/>
  <c r="F571" i="4"/>
  <c r="C565" i="1"/>
  <c r="D141" i="6"/>
  <c r="F114" i="6"/>
  <c r="H30" i="3"/>
  <c r="C1510" i="1"/>
  <c r="F274" i="5"/>
  <c r="D251" i="5"/>
  <c r="C1278" i="1"/>
  <c r="B343" i="9"/>
  <c r="E69" i="5"/>
  <c r="D1075" i="1"/>
  <c r="E430" i="4"/>
  <c r="F360" i="4"/>
  <c r="D418" i="4"/>
  <c r="C355" i="1"/>
  <c r="H1539" i="1" l="1"/>
  <c r="H33" i="3"/>
  <c r="C1538" i="1"/>
  <c r="H1555" i="1"/>
  <c r="G1555" i="1"/>
  <c r="E345" i="9"/>
  <c r="I10" i="3" s="1"/>
  <c r="D1538" i="1"/>
  <c r="G1538" i="1" s="1"/>
  <c r="E342" i="9"/>
  <c r="H160" i="1"/>
  <c r="G160" i="1"/>
  <c r="C1011" i="1"/>
  <c r="E422" i="4"/>
  <c r="I17" i="3"/>
  <c r="D2" i="1"/>
  <c r="H565" i="1"/>
  <c r="G565" i="1"/>
  <c r="H530" i="1"/>
  <c r="G530" i="1"/>
  <c r="B24" i="9"/>
  <c r="G1621" i="1"/>
  <c r="H1621" i="1"/>
  <c r="H11" i="3"/>
  <c r="H78" i="1"/>
  <c r="G78" i="1"/>
  <c r="G1571" i="1"/>
  <c r="H1571" i="1"/>
  <c r="D301" i="4"/>
  <c r="D423" i="4"/>
  <c r="C295" i="1"/>
  <c r="G1152" i="1"/>
  <c r="H1152" i="1"/>
  <c r="H473" i="1"/>
  <c r="G473" i="1"/>
  <c r="G1182" i="1"/>
  <c r="H1182" i="1"/>
  <c r="G1093" i="1"/>
  <c r="H1093" i="1"/>
  <c r="D422" i="4"/>
  <c r="H17" i="3"/>
  <c r="D300" i="4"/>
  <c r="F6" i="4"/>
  <c r="C2" i="1"/>
  <c r="H226" i="1"/>
  <c r="G226" i="1"/>
  <c r="F141" i="6"/>
  <c r="H31" i="3"/>
  <c r="C1537" i="1"/>
  <c r="H45" i="1"/>
  <c r="G45" i="1"/>
  <c r="F417" i="4"/>
  <c r="C412" i="1"/>
  <c r="E639" i="4"/>
  <c r="D633" i="1" s="1"/>
  <c r="D424" i="1"/>
  <c r="H1510" i="1"/>
  <c r="G1510" i="1"/>
  <c r="H1075" i="1"/>
  <c r="G1075" i="1"/>
  <c r="H1278" i="1"/>
  <c r="G1278" i="1"/>
  <c r="H1525" i="1"/>
  <c r="G1525" i="1"/>
  <c r="H121" i="1"/>
  <c r="G121" i="1"/>
  <c r="H269" i="1"/>
  <c r="G269" i="1"/>
  <c r="H303" i="1"/>
  <c r="G303" i="1"/>
  <c r="G1207" i="1"/>
  <c r="H1207" i="1"/>
  <c r="H149" i="1"/>
  <c r="G149" i="1"/>
  <c r="H401" i="1"/>
  <c r="G401" i="1"/>
  <c r="H578" i="1"/>
  <c r="G578" i="1"/>
  <c r="F69" i="5"/>
  <c r="H23" i="3"/>
  <c r="C1074" i="1"/>
  <c r="H460" i="1"/>
  <c r="G460" i="1"/>
  <c r="E640" i="4"/>
  <c r="D634" i="1" s="1"/>
  <c r="D529" i="1"/>
  <c r="C413" i="1"/>
  <c r="I23" i="3"/>
  <c r="D1074" i="1"/>
  <c r="F251" i="5"/>
  <c r="H25" i="3"/>
  <c r="C1255" i="1"/>
  <c r="H1622" i="1"/>
  <c r="G1622" i="1"/>
  <c r="F535" i="4"/>
  <c r="D640" i="4"/>
  <c r="C529" i="1"/>
  <c r="H516" i="1"/>
  <c r="G516" i="1"/>
  <c r="H356" i="1"/>
  <c r="G356" i="1"/>
  <c r="H1431" i="1"/>
  <c r="G1431" i="1"/>
  <c r="H9" i="3"/>
  <c r="I18" i="3"/>
  <c r="E299" i="4"/>
  <c r="E300" i="4" s="1"/>
  <c r="D296" i="1" s="1"/>
  <c r="D148" i="1"/>
  <c r="G148" i="1" s="1"/>
  <c r="F152" i="4"/>
  <c r="H623" i="1"/>
  <c r="G623" i="1"/>
  <c r="D176" i="5"/>
  <c r="F177" i="5"/>
  <c r="H24" i="3"/>
  <c r="C1181" i="1"/>
  <c r="H1012" i="1"/>
  <c r="G1012" i="1"/>
  <c r="F430" i="4"/>
  <c r="D639" i="4"/>
  <c r="C424" i="1"/>
  <c r="H316" i="1"/>
  <c r="G316" i="1"/>
  <c r="G348" i="9"/>
  <c r="E348" i="9" s="1"/>
  <c r="H485" i="1"/>
  <c r="G485" i="1"/>
  <c r="E418" i="4"/>
  <c r="D413" i="1" s="1"/>
  <c r="D355" i="1"/>
  <c r="H355" i="1" s="1"/>
  <c r="H591" i="1"/>
  <c r="G591" i="1"/>
  <c r="H641" i="1"/>
  <c r="G641" i="1"/>
  <c r="E6" i="5"/>
  <c r="H3" i="1"/>
  <c r="G3" i="1"/>
  <c r="H642" i="1"/>
  <c r="G642" i="1"/>
  <c r="H1538" i="1" l="1"/>
  <c r="H148" i="1"/>
  <c r="K3" i="9"/>
  <c r="F640" i="4"/>
  <c r="C634" i="1"/>
  <c r="H1255" i="1"/>
  <c r="G1255" i="1"/>
  <c r="H412" i="1"/>
  <c r="G412" i="1"/>
  <c r="H1537" i="1"/>
  <c r="G1537" i="1"/>
  <c r="D644" i="4"/>
  <c r="D425" i="4"/>
  <c r="C418" i="1"/>
  <c r="G20" i="9"/>
  <c r="H1011" i="1"/>
  <c r="H299" i="9"/>
  <c r="D1011" i="1"/>
  <c r="G1011" i="1" s="1"/>
  <c r="H424" i="1"/>
  <c r="G424" i="1"/>
  <c r="F176" i="5"/>
  <c r="C1180" i="1"/>
  <c r="H413" i="1"/>
  <c r="G413" i="1"/>
  <c r="H2" i="1"/>
  <c r="G2" i="1"/>
  <c r="D424" i="4"/>
  <c r="F422" i="4"/>
  <c r="D643" i="4"/>
  <c r="C417" i="1"/>
  <c r="F299" i="4"/>
  <c r="F6" i="5"/>
  <c r="F639" i="4"/>
  <c r="C633" i="1"/>
  <c r="H1181" i="1"/>
  <c r="G1181" i="1"/>
  <c r="E423" i="4"/>
  <c r="E424" i="4" s="1"/>
  <c r="D419" i="1" s="1"/>
  <c r="E301" i="4"/>
  <c r="D297" i="1" s="1"/>
  <c r="D295" i="1"/>
  <c r="H295" i="1" s="1"/>
  <c r="F418" i="4"/>
  <c r="G355" i="1"/>
  <c r="F301" i="4"/>
  <c r="C297" i="1"/>
  <c r="G299" i="9"/>
  <c r="E347" i="9"/>
  <c r="I9" i="3" s="1"/>
  <c r="B348" i="9"/>
  <c r="H529" i="1"/>
  <c r="G529" i="1"/>
  <c r="H1074" i="1"/>
  <c r="G1074" i="1"/>
  <c r="F300" i="4"/>
  <c r="C296" i="1"/>
  <c r="N3" i="9"/>
  <c r="I11" i="3"/>
  <c r="E643" i="4"/>
  <c r="D417" i="1"/>
  <c r="G306" i="9"/>
  <c r="E306" i="9" s="1"/>
  <c r="B306" i="9" s="1"/>
  <c r="E299" i="9" l="1"/>
  <c r="G295" i="1"/>
  <c r="H296" i="1"/>
  <c r="G296" i="1"/>
  <c r="B299" i="9"/>
  <c r="E425" i="4"/>
  <c r="D420" i="1" s="1"/>
  <c r="E644" i="4"/>
  <c r="E645" i="4" s="1"/>
  <c r="D418" i="1"/>
  <c r="H418" i="1" s="1"/>
  <c r="H20" i="9"/>
  <c r="E20" i="9" s="1"/>
  <c r="B20" i="9" s="1"/>
  <c r="D645" i="4"/>
  <c r="F643" i="4"/>
  <c r="C637" i="1"/>
  <c r="H1180" i="1"/>
  <c r="G1180" i="1"/>
  <c r="H8" i="3"/>
  <c r="F423" i="4"/>
  <c r="G634" i="1"/>
  <c r="H634" i="1"/>
  <c r="D646" i="4"/>
  <c r="C638" i="1"/>
  <c r="H297" i="1"/>
  <c r="G297" i="1"/>
  <c r="D637" i="1"/>
  <c r="F424" i="4"/>
  <c r="C419" i="1"/>
  <c r="H633" i="1"/>
  <c r="G633" i="1"/>
  <c r="H417" i="1"/>
  <c r="G417" i="1"/>
  <c r="F425" i="4"/>
  <c r="C420" i="1"/>
  <c r="G418" i="1" l="1"/>
  <c r="F644" i="4"/>
  <c r="H420" i="1"/>
  <c r="G420" i="1"/>
  <c r="D639" i="1"/>
  <c r="M3" i="9"/>
  <c r="E646" i="4"/>
  <c r="D638" i="1"/>
  <c r="G638" i="1" s="1"/>
  <c r="D650" i="4"/>
  <c r="F646" i="4"/>
  <c r="C640" i="1"/>
  <c r="H419" i="1"/>
  <c r="G419" i="1"/>
  <c r="G637" i="1"/>
  <c r="H637" i="1"/>
  <c r="D649" i="4"/>
  <c r="F645" i="4"/>
  <c r="C639" i="1"/>
  <c r="E650" i="4" l="1"/>
  <c r="D640" i="1"/>
  <c r="G640" i="1" s="1"/>
  <c r="H638" i="1"/>
  <c r="E649" i="4"/>
  <c r="H19" i="3"/>
  <c r="C643" i="1"/>
  <c r="G639" i="1"/>
  <c r="H639" i="1"/>
  <c r="H20" i="3"/>
  <c r="F650" i="4"/>
  <c r="C644" i="1"/>
  <c r="H334" i="9"/>
  <c r="G334" i="9"/>
  <c r="E334" i="9" l="1"/>
  <c r="B334" i="9" s="1"/>
  <c r="H640" i="1"/>
  <c r="I19" i="3"/>
  <c r="D643" i="1"/>
  <c r="G643" i="1" s="1"/>
  <c r="G297" i="9"/>
  <c r="E297" i="9" s="1"/>
  <c r="B297" i="9" s="1"/>
  <c r="F649" i="4"/>
  <c r="I20" i="3"/>
  <c r="D644" i="1"/>
  <c r="H644" i="1" s="1"/>
  <c r="E298" i="9" l="1"/>
  <c r="I8" i="3" s="1"/>
  <c r="H7" i="3"/>
  <c r="J3" i="9" s="1"/>
  <c r="G644" i="1"/>
  <c r="H643" i="1"/>
  <c r="G295" i="9" l="1"/>
  <c r="L293" i="9"/>
  <c r="F293" i="9" s="1"/>
  <c r="H295" i="9"/>
  <c r="H18" i="9"/>
  <c r="G18" i="9"/>
  <c r="I7" i="9"/>
  <c r="K13" i="9"/>
  <c r="K6" i="9"/>
  <c r="J11" i="9"/>
  <c r="I17" i="9"/>
  <c r="H22" i="9"/>
  <c r="I5" i="9"/>
  <c r="K11" i="9"/>
  <c r="H16" i="9"/>
  <c r="J5" i="9"/>
  <c r="K9" i="9"/>
  <c r="L15" i="9"/>
  <c r="G21" i="9"/>
  <c r="J7" i="9"/>
  <c r="I12" i="9"/>
  <c r="K7" i="9"/>
  <c r="J12" i="9"/>
  <c r="J17" i="9"/>
  <c r="I6" i="9"/>
  <c r="K12" i="9"/>
  <c r="K8" i="9"/>
  <c r="K5" i="9"/>
  <c r="J10" i="9"/>
  <c r="M16" i="9"/>
  <c r="G22" i="9"/>
  <c r="I8" i="9"/>
  <c r="M15" i="9"/>
  <c r="J8" i="9"/>
  <c r="I13" i="9"/>
  <c r="J13" i="9"/>
  <c r="G17" i="9"/>
  <c r="J6" i="9"/>
  <c r="I11" i="9"/>
  <c r="H17" i="9"/>
  <c r="K10" i="9"/>
  <c r="G16" i="9"/>
  <c r="H21" i="9"/>
  <c r="I9" i="9"/>
  <c r="G15" i="9"/>
  <c r="J9" i="9"/>
  <c r="H15" i="9"/>
  <c r="L16" i="9"/>
  <c r="E15" i="9" l="1"/>
  <c r="E17" i="9"/>
  <c r="B17" i="9" s="1"/>
  <c r="E5" i="9"/>
  <c r="B5" i="9" s="1"/>
  <c r="E6" i="9"/>
  <c r="B6" i="9" s="1"/>
  <c r="E12" i="9"/>
  <c r="B12" i="9" s="1"/>
  <c r="E11" i="9"/>
  <c r="B11" i="9" s="1"/>
  <c r="F16" i="9"/>
  <c r="E13" i="9"/>
  <c r="B13" i="9" s="1"/>
  <c r="E22" i="9"/>
  <c r="B22" i="9" s="1"/>
  <c r="E16" i="9"/>
  <c r="E295" i="9"/>
  <c r="B295" i="9" s="1"/>
  <c r="E9" i="9"/>
  <c r="B9" i="9" s="1"/>
  <c r="E8" i="9"/>
  <c r="B8" i="9" s="1"/>
  <c r="E10" i="9"/>
  <c r="B10" i="9" s="1"/>
  <c r="E21" i="9"/>
  <c r="B21" i="9" s="1"/>
  <c r="E7" i="9"/>
  <c r="B7" i="9" s="1"/>
  <c r="B293" i="9"/>
  <c r="F23" i="9"/>
  <c r="F15" i="9"/>
  <c r="E18" i="9"/>
  <c r="B18" i="9" s="1"/>
  <c r="E23" i="9" l="1"/>
  <c r="I7" i="3" s="1"/>
  <c r="B16" i="9"/>
  <c r="F14" i="9"/>
  <c r="F3" i="9" s="1"/>
  <c r="E14" i="9"/>
  <c r="I13" i="3" s="1"/>
  <c r="B15" i="9"/>
  <c r="E4" i="9"/>
  <c r="E3" i="9" l="1"/>
</calcChain>
</file>

<file path=xl/sharedStrings.xml><?xml version="1.0" encoding="utf-8"?>
<sst xmlns="http://schemas.openxmlformats.org/spreadsheetml/2006/main" count="4733" uniqueCount="3656">
  <si>
    <t>Obveznik:</t>
  </si>
  <si>
    <t>8800 - OSNOVNA ŠKOLA LUKE PERKOVIĆA BRINJE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</si>
  <si>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</si>
  <si>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</si>
  <si>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</si>
  <si>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</si>
  <si>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</si>
  <si>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</si>
  <si>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</si>
  <si>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</si>
  <si>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</si>
  <si>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</si>
  <si>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</si>
  <si>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</si>
  <si>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</si>
  <si>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</si>
  <si>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</si>
  <si>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</si>
  <si>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</si>
  <si>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</si>
  <si>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</si>
  <si>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</si>
  <si>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</si>
  <si>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</si>
  <si>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</si>
  <si>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</si>
  <si>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</si>
  <si>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</si>
  <si>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</si>
  <si>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</si>
  <si>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</si>
  <si>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</si>
  <si>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</si>
  <si>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</si>
  <si>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</si>
  <si>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</si>
  <si>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</si>
  <si>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</si>
  <si>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</si>
  <si>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</si>
  <si>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</si>
  <si>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</si>
  <si>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</si>
  <si>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</si>
  <si>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</si>
  <si>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</si>
  <si>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</si>
  <si>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</si>
  <si>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</si>
  <si>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</si>
  <si>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</si>
  <si>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</si>
  <si>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</si>
  <si>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</si>
  <si>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</si>
  <si>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</si>
  <si>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</si>
  <si>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</si>
  <si>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</si>
  <si>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</si>
  <si>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</si>
  <si>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</si>
  <si>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</si>
  <si>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</si>
  <si>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</si>
  <si>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</si>
  <si>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</si>
  <si>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</si>
  <si>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</si>
  <si>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</si>
  <si>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</si>
  <si>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</si>
  <si>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</si>
  <si>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</si>
  <si>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</si>
  <si>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</si>
  <si>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</si>
  <si>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</si>
  <si>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</si>
  <si>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</si>
  <si>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</si>
  <si>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</si>
  <si>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</si>
  <si>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</si>
  <si>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</si>
  <si>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</si>
  <si>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</si>
  <si>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</si>
  <si>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</si>
  <si>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</si>
  <si>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</si>
  <si>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</si>
  <si>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</si>
  <si>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</si>
  <si>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</si>
  <si>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</si>
  <si>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</si>
  <si>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</si>
  <si>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</si>
  <si>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</si>
  <si>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</si>
  <si>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</si>
  <si>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</si>
  <si>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</si>
  <si>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</si>
  <si>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</si>
  <si>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</si>
  <si>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</si>
  <si>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</si>
  <si>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</si>
  <si>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</si>
  <si>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</si>
  <si>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</si>
  <si>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</si>
  <si>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</si>
  <si>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</si>
  <si>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</si>
  <si>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</si>
  <si>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</si>
  <si>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</si>
  <si>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</si>
  <si>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</si>
  <si>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</si>
  <si>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</si>
  <si>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</si>
  <si>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</si>
  <si>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</si>
  <si>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</si>
  <si>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</si>
  <si>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</si>
  <si>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</si>
  <si>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</si>
  <si>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</si>
  <si>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</si>
  <si>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</si>
  <si>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</si>
  <si>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</si>
  <si>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</si>
  <si>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</si>
  <si>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</si>
  <si>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</si>
  <si>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</si>
  <si>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</si>
  <si>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</si>
  <si>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</si>
  <si>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</si>
  <si>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</si>
  <si>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</si>
  <si>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</si>
  <si>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</si>
  <si>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</si>
  <si>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</si>
  <si>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</si>
  <si>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</si>
  <si>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</si>
  <si>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</si>
  <si>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</si>
  <si>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</si>
  <si>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</si>
  <si>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</si>
  <si>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</si>
  <si>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</si>
  <si>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</si>
  <si>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</si>
  <si>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</si>
  <si>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</si>
  <si>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</si>
  <si>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</si>
  <si>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</si>
  <si>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</si>
  <si>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</si>
  <si>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</si>
  <si>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</si>
  <si>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</si>
  <si>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</si>
  <si>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</si>
  <si>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</si>
  <si>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</si>
  <si>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</si>
  <si>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</si>
  <si>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</si>
  <si>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</si>
  <si>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</si>
  <si>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</si>
  <si>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</si>
  <si>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</si>
  <si>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</si>
  <si>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</si>
  <si>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</si>
  <si>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</si>
  <si>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</si>
  <si>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</si>
  <si>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</si>
  <si>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</si>
  <si>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</si>
  <si>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</si>
  <si>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</si>
  <si>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</si>
  <si>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</si>
  <si>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</si>
  <si>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</si>
  <si>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</si>
  <si>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</si>
  <si>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</si>
  <si>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</si>
  <si>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</si>
  <si>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</si>
  <si>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</si>
  <si>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</si>
  <si>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</si>
  <si>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</si>
  <si>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</si>
  <si>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</si>
  <si>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</si>
  <si>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</si>
  <si>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</si>
  <si>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</si>
  <si>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</si>
  <si>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</si>
  <si>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</si>
  <si>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</si>
  <si>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</si>
  <si>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</si>
  <si>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</si>
  <si>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</si>
  <si>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</si>
  <si>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</si>
  <si>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</si>
  <si>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</si>
  <si>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</si>
  <si>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</si>
  <si>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</si>
  <si>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</si>
  <si>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</si>
  <si>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</si>
  <si>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</si>
  <si>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</si>
  <si>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</si>
  <si>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</si>
  <si>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</si>
  <si>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</si>
  <si>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</si>
  <si>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</si>
  <si>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</si>
  <si>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</si>
  <si>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</si>
  <si>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</si>
  <si>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</si>
  <si>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</si>
  <si>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</si>
  <si>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</si>
  <si>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</si>
  <si>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</si>
  <si>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</si>
  <si>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</si>
  <si>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</si>
  <si>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</si>
  <si>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</si>
  <si>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</si>
  <si>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</si>
  <si>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</si>
  <si>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</si>
  <si>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</si>
  <si>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</si>
  <si>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</si>
  <si>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</si>
  <si>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</si>
  <si>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</si>
  <si>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</si>
  <si>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</si>
  <si>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</si>
  <si>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</si>
  <si>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</si>
  <si>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</si>
  <si>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</si>
  <si>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</si>
  <si>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</si>
  <si>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</si>
  <si>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</si>
  <si>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</si>
  <si>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</si>
  <si>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</si>
  <si>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</si>
  <si>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</si>
  <si>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</si>
  <si>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</si>
  <si>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</si>
  <si>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</si>
  <si>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</si>
  <si>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</si>
  <si>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</si>
  <si>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</si>
  <si>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</si>
  <si>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</si>
  <si>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</si>
  <si>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</si>
  <si>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</si>
  <si>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</si>
  <si>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</si>
  <si>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</si>
  <si>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</si>
  <si>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</si>
  <si>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</si>
  <si>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</si>
  <si>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</si>
  <si>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</si>
  <si>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</si>
  <si>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</si>
  <si>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</si>
  <si>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</si>
  <si>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</si>
  <si>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</si>
  <si>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</si>
  <si>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</si>
  <si>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</si>
  <si>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</si>
  <si>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</si>
  <si>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</si>
  <si>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</si>
  <si>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</si>
  <si>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</si>
  <si>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</si>
  <si>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</si>
  <si>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</si>
  <si>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</si>
  <si>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</si>
  <si>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</si>
  <si>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</si>
  <si>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</si>
  <si>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</si>
  <si>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</si>
  <si>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</si>
  <si>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</si>
  <si>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</si>
  <si>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</si>
  <si>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</si>
  <si>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</si>
  <si>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</si>
  <si>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</si>
  <si>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</si>
  <si>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</si>
  <si>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</si>
  <si>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</si>
  <si>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</si>
  <si>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</si>
  <si>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</si>
  <si>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</si>
  <si>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</si>
  <si>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</si>
  <si>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</si>
  <si>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</si>
  <si>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</si>
  <si>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</si>
  <si>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</si>
  <si>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</si>
  <si>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</si>
  <si>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</si>
  <si>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</si>
  <si>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</si>
  <si>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</si>
  <si>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</si>
  <si>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</si>
  <si>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</si>
  <si>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</si>
  <si>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</si>
  <si>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</si>
  <si>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</si>
  <si>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</si>
  <si>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</si>
  <si>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</si>
  <si>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</si>
  <si>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</si>
  <si>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</si>
  <si>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</si>
  <si>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</si>
  <si>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</si>
  <si>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</si>
  <si>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</si>
  <si>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</si>
  <si>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</si>
  <si>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</si>
  <si>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</si>
  <si>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</si>
  <si>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</si>
  <si>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</si>
  <si>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</si>
  <si>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</si>
  <si>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</si>
  <si>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</si>
  <si>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</si>
  <si>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</si>
  <si>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</si>
  <si>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</si>
  <si>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</si>
  <si>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</si>
  <si>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</si>
  <si>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</si>
  <si>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</si>
  <si>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</si>
  <si>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</si>
  <si>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</si>
  <si>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</si>
  <si>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</si>
  <si>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</si>
  <si>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</si>
  <si>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</si>
  <si>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</si>
  <si>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</si>
  <si>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</si>
  <si>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</si>
  <si>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</si>
  <si>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</si>
  <si>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</si>
  <si>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</si>
  <si>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</si>
  <si>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</si>
  <si>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</si>
  <si>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</si>
  <si>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</si>
  <si>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</si>
  <si>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</si>
  <si>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</si>
  <si>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</si>
  <si>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</si>
  <si>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</si>
  <si>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</si>
  <si>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</si>
  <si>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</si>
  <si>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</si>
  <si>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</si>
  <si>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</si>
  <si>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</si>
  <si>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</si>
  <si>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</si>
  <si>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</si>
  <si>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</si>
  <si>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</si>
  <si>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</si>
  <si>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</si>
  <si>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</si>
  <si>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</si>
  <si>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</si>
  <si>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</si>
  <si>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</si>
  <si>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</si>
  <si>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</si>
  <si>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</si>
  <si>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</si>
  <si>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</si>
  <si>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</si>
  <si>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</si>
  <si>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</si>
  <si>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</si>
  <si>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</si>
  <si>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</si>
  <si>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</si>
  <si>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</si>
  <si>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</si>
  <si>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</si>
  <si>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</si>
  <si>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</si>
  <si>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</si>
  <si>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</si>
  <si>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</si>
  <si>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</si>
  <si>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</si>
  <si>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</si>
  <si>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</si>
  <si>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</si>
  <si>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</si>
  <si>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</si>
  <si>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</si>
  <si>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</si>
  <si>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</si>
  <si>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</si>
  <si>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</si>
  <si>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</si>
  <si>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</si>
  <si>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</si>
  <si>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</si>
  <si>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</si>
  <si>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</si>
  <si>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</si>
  <si>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</si>
  <si>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</si>
  <si>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</si>
  <si>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</si>
  <si>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</si>
  <si>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</si>
  <si>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</si>
  <si>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</si>
  <si>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</si>
  <si>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</si>
  <si>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</si>
  <si>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</si>
  <si>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</si>
  <si>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</si>
  <si>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</si>
  <si>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</si>
  <si>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</si>
  <si>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</si>
  <si>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</si>
  <si>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</si>
  <si>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</si>
  <si>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</si>
  <si>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</si>
  <si>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</si>
  <si>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</si>
  <si>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</si>
  <si>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</si>
  <si>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</si>
  <si>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</si>
  <si>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</si>
  <si>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</si>
  <si>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</si>
  <si>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</si>
  <si>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</si>
  <si>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</si>
  <si>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</si>
  <si>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</si>
  <si>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</si>
  <si>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</si>
  <si>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</si>
  <si>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</si>
  <si>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</si>
  <si>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</si>
  <si>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</si>
  <si>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</si>
  <si>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</si>
  <si>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</si>
  <si>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</si>
  <si>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</si>
  <si>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</si>
  <si>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</si>
  <si>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</si>
  <si>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</si>
  <si>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</si>
  <si>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</si>
  <si>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</si>
  <si>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</si>
  <si>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</si>
  <si>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</si>
  <si>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</si>
  <si>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</si>
  <si>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</si>
  <si>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</si>
  <si>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</si>
  <si>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</si>
  <si>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</si>
  <si>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</si>
  <si>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</si>
  <si>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</si>
  <si>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</si>
  <si>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</si>
  <si>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</si>
  <si>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</si>
  <si>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</si>
  <si>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</si>
  <si>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</si>
  <si>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</si>
  <si>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</si>
  <si>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</si>
  <si>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</si>
  <si>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</si>
  <si>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</si>
  <si>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</si>
  <si>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</si>
  <si>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</si>
  <si>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</si>
  <si>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</si>
  <si>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</si>
  <si>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</si>
  <si>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</si>
  <si>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</si>
  <si>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</si>
  <si>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</si>
  <si>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</si>
  <si>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</si>
  <si>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</si>
  <si>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</si>
  <si>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</si>
  <si>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</si>
  <si>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</si>
  <si>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</si>
  <si>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</si>
  <si>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</si>
  <si>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</si>
  <si>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</si>
  <si>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</si>
  <si>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</si>
  <si>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</si>
  <si>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</si>
  <si>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</si>
  <si>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</si>
  <si>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</si>
  <si>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</si>
  <si>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</si>
  <si>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</si>
  <si>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</si>
  <si>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</si>
  <si>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</si>
  <si>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</si>
  <si>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</si>
  <si>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</si>
  <si>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</si>
  <si>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</si>
  <si>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</si>
  <si>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</si>
  <si>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</si>
  <si>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</si>
  <si>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</si>
  <si>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</si>
  <si>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</si>
  <si>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</si>
  <si>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</si>
  <si>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</si>
  <si>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</si>
  <si>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</si>
  <si>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</si>
  <si>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</si>
  <si>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</si>
  <si>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</si>
  <si>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</si>
  <si>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</si>
  <si>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</si>
  <si>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</si>
  <si>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</si>
  <si>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</si>
  <si>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</si>
  <si>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</si>
  <si>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</si>
  <si>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</si>
  <si>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</si>
  <si>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</si>
  <si>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</si>
  <si>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</si>
  <si>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</si>
  <si>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</si>
  <si>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</si>
  <si>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</si>
  <si>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</si>
  <si>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</si>
  <si>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</si>
  <si>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</si>
  <si>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</si>
  <si>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</si>
  <si>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</si>
  <si>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</si>
  <si>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</si>
  <si>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</si>
  <si>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</si>
  <si>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</si>
  <si>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</si>
  <si>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</si>
  <si>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</si>
  <si>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</si>
  <si>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</si>
  <si>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</si>
  <si>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</si>
  <si>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</si>
  <si>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</si>
  <si>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</si>
  <si>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</si>
  <si>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</si>
  <si>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</si>
  <si>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</si>
  <si>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</si>
  <si>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</si>
  <si>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</si>
  <si>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</si>
  <si>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</si>
  <si>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</si>
  <si>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</si>
  <si>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</si>
  <si>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</si>
  <si>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</si>
  <si>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</si>
  <si>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</si>
  <si>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</si>
  <si>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</si>
  <si>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</si>
  <si>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</si>
  <si>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</si>
  <si>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</si>
  <si>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</si>
  <si>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</si>
  <si>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</si>
  <si>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</si>
  <si>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</si>
  <si>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</si>
  <si>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</si>
  <si>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</si>
  <si>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</si>
  <si>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</si>
  <si>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</si>
  <si>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</si>
  <si>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</si>
  <si>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</si>
  <si>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</si>
  <si>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</si>
  <si>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</si>
  <si>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</si>
  <si>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</si>
  <si>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</si>
  <si>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</si>
  <si>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</si>
  <si>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</si>
  <si>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</si>
  <si>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</si>
  <si>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</si>
  <si>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</si>
  <si>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</si>
  <si>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</si>
  <si>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</si>
  <si>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</si>
  <si>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</si>
  <si>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</si>
  <si>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</si>
  <si>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</si>
  <si>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</si>
  <si>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</si>
  <si>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</si>
  <si>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</si>
  <si>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</si>
  <si>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</si>
  <si>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</si>
  <si>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</si>
  <si>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</si>
  <si>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</si>
  <si>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</si>
  <si>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</si>
  <si>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</si>
  <si>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</si>
  <si>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</si>
  <si>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</si>
  <si>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</si>
  <si>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</si>
  <si>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</si>
  <si>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</si>
  <si>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</si>
  <si>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</si>
  <si>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</si>
  <si>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</si>
  <si>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</si>
  <si>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</si>
  <si>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</si>
  <si>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</si>
  <si>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</si>
  <si>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</si>
  <si>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</si>
  <si>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</si>
  <si>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</si>
  <si>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</si>
  <si>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</si>
  <si>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</si>
  <si>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</si>
  <si>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</si>
  <si>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</si>
  <si>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</si>
  <si>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</si>
  <si>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</si>
  <si>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</si>
  <si>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</si>
  <si>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</si>
  <si>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</si>
  <si>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</si>
  <si>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</si>
  <si>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</si>
  <si>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</si>
  <si>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</si>
  <si>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</si>
  <si>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</si>
  <si>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</si>
  <si>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</si>
  <si>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</si>
  <si>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</si>
  <si>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</si>
  <si>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</si>
  <si>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</si>
  <si>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</si>
  <si>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</si>
  <si>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</si>
  <si>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</si>
  <si>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</si>
  <si>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</si>
  <si>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</si>
  <si>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</si>
  <si>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</si>
  <si>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</si>
  <si>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</si>
  <si>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</si>
  <si>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</si>
  <si>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</si>
  <si>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</si>
  <si>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</si>
  <si>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</si>
  <si>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</si>
  <si>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</si>
  <si>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</si>
  <si>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</si>
  <si>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</si>
  <si>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</si>
  <si>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</si>
  <si>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</si>
  <si>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</si>
  <si>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</si>
  <si>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</si>
  <si>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</si>
  <si>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</si>
  <si>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</si>
  <si>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</si>
  <si>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</si>
  <si>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</si>
  <si>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</si>
  <si>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</si>
  <si>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</si>
  <si>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</si>
  <si>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</si>
  <si>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</si>
  <si>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</si>
  <si>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</si>
  <si>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</si>
  <si>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</si>
  <si>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</si>
  <si>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</si>
  <si>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</si>
  <si>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</si>
  <si>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</si>
  <si>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</si>
  <si>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</si>
  <si>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</si>
  <si>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</si>
  <si>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</si>
  <si>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</si>
  <si>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</si>
  <si>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</si>
  <si>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</si>
  <si>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</si>
  <si>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</si>
  <si>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</si>
  <si>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</si>
  <si>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</si>
  <si>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</si>
  <si>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</si>
  <si>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</si>
  <si>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</si>
  <si>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</si>
  <si>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</si>
  <si>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</si>
  <si>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</si>
  <si>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</si>
  <si>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</si>
  <si>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</si>
  <si>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</si>
  <si>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</si>
  <si>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</si>
  <si>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</si>
  <si>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</si>
  <si>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</si>
  <si>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</si>
  <si>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</si>
  <si>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</si>
  <si>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</si>
  <si>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</si>
  <si>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</si>
  <si>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</si>
  <si>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</si>
  <si>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</si>
  <si>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</si>
  <si>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</si>
  <si>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</si>
  <si>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</si>
  <si>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</si>
  <si>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</si>
  <si>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</si>
  <si>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</si>
  <si>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</si>
  <si>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</si>
  <si>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</si>
  <si>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</si>
  <si>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</si>
  <si>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</si>
  <si>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</si>
  <si>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</si>
  <si>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</si>
  <si>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</si>
  <si>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</si>
  <si>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</si>
  <si>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</si>
  <si>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</si>
  <si>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</si>
  <si>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</si>
  <si>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</si>
  <si>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</si>
  <si>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</si>
  <si>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</si>
  <si>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</si>
  <si>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</si>
  <si>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</si>
  <si>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</si>
  <si>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</si>
  <si>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</si>
  <si>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</si>
  <si>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</si>
  <si>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</si>
  <si>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</si>
  <si>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</si>
  <si>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</si>
  <si>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</si>
  <si>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</si>
  <si>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</si>
  <si>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</si>
  <si>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</si>
  <si>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</si>
  <si>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</si>
  <si>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</si>
  <si>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</si>
  <si>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</si>
  <si>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</si>
  <si>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</si>
  <si>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</si>
  <si>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</si>
  <si>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</si>
  <si>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</si>
  <si>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</si>
  <si>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</si>
  <si>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</si>
  <si>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</si>
  <si>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</si>
  <si>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</si>
  <si>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</si>
  <si>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</si>
  <si>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</si>
  <si>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</si>
  <si>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</si>
  <si>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</si>
  <si>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</si>
  <si>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</si>
  <si>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</si>
  <si>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</si>
  <si>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</si>
  <si>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</si>
  <si>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</si>
  <si>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</si>
  <si>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</si>
  <si>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</si>
  <si>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</si>
  <si>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</si>
  <si>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</si>
  <si>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</si>
  <si>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</si>
  <si>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</si>
  <si>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</si>
  <si>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</si>
  <si>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</si>
  <si>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</si>
  <si>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</si>
  <si>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</si>
  <si>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</si>
  <si>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</si>
  <si>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</si>
  <si>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</si>
  <si>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</si>
  <si>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</si>
  <si>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</si>
  <si>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</si>
  <si>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</si>
  <si>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</si>
  <si>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</si>
  <si>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</si>
  <si>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</si>
  <si>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</si>
  <si>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</si>
  <si>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</si>
  <si>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</si>
  <si>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</si>
  <si>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</si>
  <si>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</si>
  <si>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</si>
  <si>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</si>
  <si>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</si>
  <si>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</si>
  <si>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</si>
  <si>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</si>
  <si>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</si>
  <si>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</si>
  <si>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</si>
  <si>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</si>
  <si>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</si>
  <si>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</si>
  <si>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</si>
  <si>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</si>
  <si>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</si>
  <si>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</si>
  <si>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</si>
  <si>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</si>
  <si>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</si>
  <si>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</si>
  <si>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</si>
  <si>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</si>
  <si>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</si>
  <si>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</si>
  <si>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</si>
  <si>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</si>
  <si>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</si>
  <si>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</si>
  <si>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</si>
  <si>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</si>
  <si>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</si>
  <si>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</si>
  <si>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</si>
  <si>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</si>
  <si>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</si>
  <si>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</si>
  <si>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</si>
  <si>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</si>
  <si>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</si>
  <si>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</si>
  <si>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</si>
  <si>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</si>
  <si>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</si>
  <si>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</si>
  <si>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</si>
  <si>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</si>
  <si>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</si>
  <si>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</si>
  <si>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</si>
  <si>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</si>
  <si>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</si>
  <si>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</si>
  <si>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</si>
  <si>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</si>
  <si>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</si>
  <si>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</si>
  <si>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</si>
  <si>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</si>
  <si>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</si>
  <si>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</si>
  <si>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</si>
  <si>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</si>
  <si>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</si>
  <si>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</si>
  <si>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</si>
  <si>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</si>
  <si>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</si>
  <si>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</si>
  <si>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</si>
  <si>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</si>
  <si>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</si>
  <si>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</si>
  <si>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</si>
  <si>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</si>
  <si>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</si>
  <si>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</si>
  <si>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</si>
  <si>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</si>
  <si>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</si>
  <si>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</si>
  <si>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</si>
  <si>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</si>
  <si>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</si>
  <si>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</si>
  <si>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</si>
  <si>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</si>
  <si>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</si>
  <si>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</si>
  <si>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</si>
  <si>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</si>
  <si>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</si>
  <si>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</si>
  <si>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</si>
  <si>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</si>
  <si>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</si>
  <si>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</si>
  <si>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</si>
  <si>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</si>
  <si>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</si>
  <si>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</si>
  <si>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</si>
  <si>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</si>
  <si>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</si>
  <si>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</si>
  <si>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</si>
  <si>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</si>
  <si>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</si>
  <si>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</si>
  <si>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</si>
  <si>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</si>
  <si>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</si>
  <si>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</si>
  <si>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</si>
  <si>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</si>
  <si>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</si>
  <si>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</si>
  <si>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</si>
  <si>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</si>
  <si>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</si>
  <si>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</si>
  <si>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</si>
  <si>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</si>
  <si>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</si>
  <si>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</si>
  <si>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</si>
  <si>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</si>
  <si>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</si>
  <si>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</si>
  <si>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</si>
  <si>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</si>
  <si>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</si>
  <si>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</si>
  <si>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</si>
  <si>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</si>
  <si>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</si>
  <si>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</si>
  <si>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</si>
  <si>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</si>
  <si>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</si>
  <si>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</si>
  <si>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</si>
  <si>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</si>
  <si>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</si>
  <si>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</si>
  <si>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</si>
  <si>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</si>
  <si>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</si>
  <si>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</si>
  <si>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</si>
  <si>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</si>
  <si>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</si>
  <si>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</si>
  <si>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</si>
  <si>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</si>
  <si>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</si>
  <si>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</si>
  <si>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</si>
  <si>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</si>
  <si>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</si>
  <si>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</si>
  <si>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</si>
  <si>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</si>
  <si>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</si>
  <si>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</si>
  <si>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</si>
  <si>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</si>
  <si>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</si>
  <si>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</si>
  <si>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</si>
  <si>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</si>
  <si>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</si>
  <si>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</si>
  <si>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</si>
  <si>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</si>
  <si>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</si>
  <si>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</si>
  <si>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</si>
  <si>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</si>
  <si>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</si>
  <si>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</si>
  <si>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</si>
  <si>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</si>
  <si>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</si>
  <si>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</si>
  <si>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</si>
  <si>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</si>
  <si>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</si>
  <si>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</si>
  <si>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</si>
  <si>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</si>
  <si>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</si>
  <si>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</si>
  <si>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</si>
  <si>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</si>
  <si>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</si>
  <si>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</si>
  <si>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</si>
  <si>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</si>
  <si>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</si>
  <si>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</si>
  <si>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</si>
  <si>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</si>
  <si>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</si>
  <si>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</si>
  <si>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</si>
  <si>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</si>
  <si>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</si>
  <si>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</si>
  <si>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</si>
  <si>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</si>
  <si>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</si>
  <si>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</si>
  <si>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</si>
  <si>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</si>
  <si>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</si>
  <si>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</si>
  <si>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</si>
  <si>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</si>
  <si>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</si>
  <si>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</si>
  <si>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</si>
  <si>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</si>
  <si>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</si>
  <si>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</si>
  <si>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</si>
  <si>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</si>
  <si>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</si>
  <si>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</si>
  <si>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</si>
  <si>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</si>
  <si>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</si>
  <si>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</si>
  <si>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</si>
  <si>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</si>
  <si>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</si>
  <si>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</si>
  <si>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</si>
  <si>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</si>
  <si>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</si>
  <si>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</si>
  <si>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</si>
  <si>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</si>
  <si>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</si>
  <si>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</si>
  <si>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</si>
  <si>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</si>
  <si>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</si>
  <si>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</si>
  <si>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</si>
  <si>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</si>
  <si>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</si>
  <si>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</si>
  <si>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</si>
  <si>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</si>
  <si>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</si>
  <si>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</si>
  <si>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</si>
  <si>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</si>
  <si>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</si>
  <si>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</si>
  <si>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</si>
  <si>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</si>
  <si>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</si>
  <si>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</si>
  <si>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</si>
  <si>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</si>
  <si>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</si>
  <si>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</si>
  <si>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</si>
  <si>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</si>
  <si>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</si>
  <si>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</si>
  <si>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</si>
  <si>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</si>
  <si>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</si>
  <si>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</si>
  <si>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</si>
  <si>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</si>
  <si>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</si>
  <si>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</si>
  <si>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</si>
  <si>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</si>
  <si>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</si>
  <si>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</si>
  <si>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</si>
  <si>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</si>
  <si>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</si>
  <si>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</si>
  <si>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</si>
  <si>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</si>
  <si>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</si>
  <si>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</si>
  <si>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</si>
  <si>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</si>
  <si>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</si>
  <si>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</si>
  <si>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</si>
  <si>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</si>
  <si>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</si>
  <si>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</si>
  <si>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</si>
  <si>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</si>
  <si>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</si>
  <si>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</si>
  <si>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</si>
  <si>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</si>
  <si>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</si>
  <si>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</si>
  <si>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</si>
  <si>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</si>
  <si>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</si>
  <si>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</si>
  <si>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</si>
  <si>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</si>
  <si>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</si>
  <si>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</si>
  <si>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</si>
  <si>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</si>
  <si>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</si>
  <si>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</si>
  <si>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</si>
  <si>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</si>
  <si>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</si>
  <si>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</si>
  <si>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</si>
  <si>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</si>
  <si>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</si>
  <si>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</si>
  <si>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</si>
  <si>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</si>
  <si>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</si>
  <si>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</si>
  <si>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</si>
  <si>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</si>
  <si>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</si>
  <si>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</si>
  <si>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</si>
  <si>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</si>
  <si>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</si>
  <si>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</si>
  <si>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</si>
  <si>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</si>
  <si>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</si>
  <si>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</si>
  <si>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</si>
  <si>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</si>
  <si>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</si>
  <si>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</si>
  <si>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</si>
  <si>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</si>
  <si>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</si>
  <si>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</si>
  <si>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</si>
  <si>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</si>
  <si>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</si>
  <si>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</si>
  <si>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</si>
  <si>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</si>
  <si>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</si>
  <si>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</si>
  <si>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</si>
  <si>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</si>
  <si>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</si>
  <si>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</si>
  <si>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</si>
  <si>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</si>
  <si>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</si>
  <si>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</si>
  <si>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</si>
  <si>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</si>
  <si>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</si>
  <si>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</si>
  <si>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</si>
  <si>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</si>
  <si>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</si>
  <si>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</si>
  <si>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</si>
  <si>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</si>
  <si>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</si>
  <si>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</si>
  <si>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</si>
  <si>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</si>
  <si>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</si>
  <si>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</si>
  <si>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</si>
  <si>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</si>
  <si>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</si>
  <si>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</si>
  <si>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</si>
  <si>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</si>
  <si>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</si>
  <si>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</si>
  <si>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</si>
  <si>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</si>
  <si>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</si>
  <si>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</si>
  <si>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</si>
  <si>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</si>
  <si>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</si>
  <si>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</si>
  <si>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</si>
  <si>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</si>
  <si>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</si>
  <si>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</si>
  <si>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</si>
  <si>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</si>
  <si>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</si>
  <si>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</si>
  <si>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</si>
  <si>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</si>
  <si>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</si>
  <si>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</si>
  <si>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</si>
  <si>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</si>
  <si>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</si>
  <si>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</si>
  <si>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</si>
  <si>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</si>
  <si>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</si>
  <si>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</si>
  <si>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</si>
  <si>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</si>
  <si>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</si>
  <si>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</si>
  <si>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</si>
  <si>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</si>
  <si>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</si>
  <si>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</si>
  <si>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</si>
  <si>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</si>
  <si>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</si>
  <si>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</si>
  <si>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</si>
  <si>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</si>
  <si>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</si>
  <si>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</si>
  <si>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</si>
  <si>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</si>
  <si>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</si>
  <si>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</si>
  <si>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</si>
  <si>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</si>
  <si>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</si>
  <si>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</si>
  <si>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</si>
  <si>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</si>
  <si>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</si>
  <si>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</si>
  <si>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</si>
  <si>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</si>
  <si>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</si>
  <si>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</si>
  <si>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</si>
  <si>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</si>
  <si>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</si>
  <si>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</si>
  <si>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</si>
  <si>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</si>
  <si>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</si>
  <si>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</si>
  <si>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</si>
  <si>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</si>
  <si>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</si>
  <si>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</si>
  <si>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</si>
  <si>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</si>
  <si>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</si>
  <si>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</si>
  <si>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</si>
  <si>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</si>
  <si>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</si>
  <si>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</si>
  <si>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</si>
  <si>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</si>
  <si>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</si>
  <si>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</si>
  <si>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</si>
  <si>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</si>
  <si>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</si>
  <si>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</si>
  <si>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</si>
  <si>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</si>
  <si>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</si>
  <si>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</si>
  <si>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</si>
  <si>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</si>
  <si>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</si>
  <si>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</si>
  <si>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</si>
  <si>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</si>
  <si>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</si>
  <si>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</si>
  <si>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</si>
  <si>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</si>
  <si>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</si>
  <si>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</si>
  <si>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</si>
  <si>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</si>
  <si>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</si>
  <si>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</si>
  <si>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</si>
  <si>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</si>
  <si>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</si>
  <si>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</si>
  <si>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</si>
  <si>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</si>
  <si>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</si>
  <si>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</si>
  <si>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</si>
  <si>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</si>
  <si>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</si>
  <si>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</si>
  <si>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</si>
  <si>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</si>
  <si>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</si>
  <si>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</si>
  <si>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</si>
  <si>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</si>
  <si>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</si>
  <si>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</si>
  <si>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</si>
  <si>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</si>
  <si>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</si>
  <si>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</si>
  <si>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</si>
  <si>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</si>
  <si>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</si>
  <si>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</si>
  <si>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</si>
  <si>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</si>
  <si>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</si>
  <si>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</si>
  <si>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</si>
  <si>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</si>
  <si>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</si>
  <si>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</si>
  <si>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</si>
  <si>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</si>
  <si>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</si>
  <si>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</si>
  <si>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</si>
  <si>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</si>
  <si>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</si>
  <si>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</si>
  <si>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</si>
  <si>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</si>
  <si>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</si>
  <si>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</si>
  <si>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</si>
  <si>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</si>
  <si>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</si>
  <si>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</si>
  <si>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</si>
  <si>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</si>
  <si>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</si>
  <si>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</si>
  <si>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</si>
  <si>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</si>
  <si>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</si>
  <si>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</si>
  <si>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</si>
  <si>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</si>
  <si>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</si>
  <si>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</si>
  <si>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</si>
  <si>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</si>
  <si>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</si>
  <si>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</si>
  <si>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</si>
  <si>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</si>
  <si>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</si>
  <si>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</si>
  <si>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</si>
  <si>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</si>
  <si>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</si>
  <si>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</si>
  <si>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</si>
  <si>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</si>
  <si>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</si>
  <si>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</si>
  <si>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</si>
  <si>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</si>
  <si>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</si>
  <si>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</si>
  <si>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</si>
  <si>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</si>
  <si>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</si>
  <si>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</si>
  <si>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</si>
  <si>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</si>
  <si>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</si>
  <si>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</si>
  <si>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</si>
  <si>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</si>
  <si>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</si>
  <si>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</si>
  <si>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</si>
  <si>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</si>
  <si>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</si>
  <si>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</si>
  <si>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</si>
  <si>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</si>
  <si>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</si>
  <si>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</si>
  <si>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</si>
  <si>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</si>
  <si>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</si>
  <si>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</si>
  <si>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</si>
  <si>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</si>
  <si>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</si>
  <si>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</si>
  <si>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</si>
  <si>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</si>
  <si>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</si>
  <si>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</si>
  <si>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</si>
  <si>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</si>
  <si>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</si>
  <si>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</si>
  <si>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</si>
  <si>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</si>
  <si>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</si>
  <si>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</si>
  <si>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</si>
  <si>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</si>
  <si>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</si>
  <si>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</si>
  <si>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</si>
  <si>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</si>
  <si>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</si>
  <si>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</si>
  <si>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</si>
  <si>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</si>
  <si>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</si>
  <si>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</si>
  <si>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</si>
  <si>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</si>
  <si>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</si>
  <si>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</si>
  <si>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</si>
  <si>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</si>
  <si>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</si>
  <si>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</si>
  <si>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</si>
  <si>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</si>
  <si>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</si>
  <si>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</si>
  <si>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</si>
  <si>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</si>
  <si>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</si>
  <si>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</si>
  <si>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</si>
  <si>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</si>
  <si>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</si>
  <si>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</si>
  <si>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</si>
  <si>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</si>
  <si>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</si>
  <si>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</si>
  <si>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</si>
  <si>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</si>
  <si>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</si>
  <si>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</si>
  <si>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</si>
  <si>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</si>
  <si>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</si>
  <si>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</si>
  <si>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</si>
  <si>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</si>
  <si>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</si>
  <si>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</si>
  <si>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</si>
  <si>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</si>
  <si>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</si>
  <si>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</si>
  <si>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</si>
  <si>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</si>
  <si>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</si>
  <si>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</si>
  <si>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</si>
  <si>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</si>
  <si>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</si>
  <si>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</si>
  <si>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</si>
  <si>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</si>
  <si>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</si>
  <si>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</si>
  <si>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</si>
  <si>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</si>
  <si>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</si>
  <si>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</si>
  <si>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</si>
  <si>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</si>
  <si>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</si>
  <si>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</si>
  <si>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</si>
  <si>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</si>
  <si>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</si>
  <si>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</si>
  <si>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</si>
  <si>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</si>
  <si>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</si>
  <si>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</si>
  <si>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</si>
  <si>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</si>
  <si>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</si>
  <si>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</si>
  <si>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</si>
  <si>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</si>
  <si>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</si>
  <si>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</si>
  <si>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</si>
  <si>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</si>
  <si>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</si>
  <si>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</si>
  <si>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</si>
  <si>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</si>
  <si>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</si>
  <si>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</si>
  <si>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</si>
  <si>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</si>
  <si>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</si>
  <si>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</si>
  <si>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</si>
  <si>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</si>
  <si>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</si>
  <si>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</si>
  <si>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</si>
  <si>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</si>
  <si>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</si>
  <si>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</si>
  <si>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</si>
  <si>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</si>
  <si>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</si>
  <si>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</si>
  <si>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</si>
  <si>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</si>
  <si>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</si>
  <si>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</si>
  <si>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</si>
  <si>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</si>
  <si>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</si>
  <si>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</si>
  <si>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</si>
  <si>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</si>
  <si>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</si>
  <si>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</si>
  <si>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</si>
  <si>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</si>
  <si>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</si>
  <si>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</si>
  <si>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</si>
  <si>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</si>
  <si>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</si>
  <si>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</si>
  <si>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</si>
  <si>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</si>
  <si>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</si>
  <si>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</si>
  <si>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</si>
  <si>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</si>
  <si>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</si>
  <si>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</si>
  <si>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</si>
  <si>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</si>
  <si>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</si>
  <si>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</si>
  <si>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</si>
  <si>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</si>
  <si>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</si>
  <si>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</si>
  <si>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</si>
  <si>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</si>
  <si>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</si>
  <si>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</si>
  <si>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</si>
  <si>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</si>
  <si>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</si>
  <si>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</si>
  <si>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</si>
  <si>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</si>
  <si>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</si>
  <si>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</si>
  <si>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</si>
  <si>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</si>
  <si>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</si>
  <si>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</si>
  <si>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</si>
  <si>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</si>
  <si>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</si>
  <si>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</si>
  <si>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</si>
  <si>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</si>
  <si>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</si>
  <si>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</si>
  <si>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</si>
  <si>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</si>
  <si>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</si>
  <si>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</si>
  <si>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</si>
  <si>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</si>
  <si>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</si>
  <si>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</si>
  <si>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</si>
  <si>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</si>
  <si>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</si>
  <si>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</si>
  <si>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</si>
  <si>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</si>
  <si>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</si>
  <si>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</si>
  <si>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</si>
  <si>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</si>
  <si>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</si>
  <si>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</si>
  <si>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</si>
  <si>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</si>
  <si>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</si>
  <si>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</si>
  <si>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</si>
  <si>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</si>
  <si>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</si>
  <si>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</si>
  <si>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</si>
  <si>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</si>
  <si>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</si>
  <si>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</si>
  <si>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</si>
  <si>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</si>
  <si>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</si>
  <si>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</si>
  <si>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</si>
  <si>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</si>
  <si>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</si>
  <si>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</si>
  <si>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</si>
  <si>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</si>
  <si>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</si>
  <si>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</si>
  <si>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</si>
  <si>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</si>
  <si>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</si>
  <si>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</si>
  <si>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</si>
  <si>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</si>
  <si>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</si>
  <si>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</si>
  <si>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</si>
  <si>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</si>
  <si>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</si>
  <si>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</si>
  <si>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</si>
  <si>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</si>
  <si>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</si>
  <si>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</si>
  <si>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</si>
  <si>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</si>
  <si>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</si>
  <si>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</si>
  <si>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</si>
  <si>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</si>
  <si>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</si>
  <si>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</si>
  <si>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</si>
  <si>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</si>
  <si>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</si>
  <si>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</si>
  <si>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</si>
  <si>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</si>
  <si>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</si>
  <si>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</si>
  <si>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</si>
  <si>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</si>
  <si>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</si>
  <si>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</si>
  <si>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</si>
  <si>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</si>
  <si>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</si>
  <si>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</si>
  <si>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</si>
  <si>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</si>
  <si>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</si>
  <si>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</si>
  <si>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</si>
  <si>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</si>
  <si>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</si>
  <si>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</si>
  <si>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</si>
  <si>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</si>
  <si>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</si>
  <si>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</si>
  <si>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</si>
  <si>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</si>
  <si>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</si>
  <si>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</si>
  <si>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</si>
  <si>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</si>
  <si>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</si>
  <si>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</si>
  <si>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</si>
  <si>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</si>
  <si>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</si>
  <si>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</si>
  <si>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</si>
  <si>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</si>
  <si>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</si>
  <si>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</si>
  <si>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</si>
  <si>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</si>
  <si>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</si>
  <si>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</si>
  <si>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</si>
  <si>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</si>
  <si>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</si>
  <si>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</si>
  <si>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</si>
  <si>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</si>
  <si>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</si>
  <si>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</si>
  <si>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</si>
  <si>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</si>
  <si>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</si>
  <si>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</si>
  <si>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</si>
  <si>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</si>
  <si>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</si>
  <si>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</si>
  <si>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</si>
  <si>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</si>
  <si>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</si>
  <si>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</si>
  <si>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</si>
  <si>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</si>
  <si>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</si>
  <si>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</si>
  <si>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</si>
  <si>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</si>
  <si>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</si>
  <si>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</si>
  <si>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</si>
  <si>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</si>
  <si>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</si>
  <si>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</si>
  <si>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</si>
  <si>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</si>
  <si>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</si>
  <si>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</si>
  <si>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</si>
  <si>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</si>
  <si>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</si>
  <si>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</si>
  <si>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</si>
  <si>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</si>
  <si>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</si>
  <si>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</si>
  <si>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</si>
  <si>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</si>
  <si>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</si>
  <si>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</si>
  <si>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</si>
  <si>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</si>
  <si>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</si>
  <si>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</si>
  <si>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</si>
  <si>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</si>
  <si>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</si>
  <si>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</si>
  <si>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</si>
  <si>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</si>
  <si>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</si>
  <si>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</si>
  <si>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</si>
  <si>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</si>
  <si>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</si>
  <si>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</si>
  <si>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</si>
  <si>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</si>
  <si>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</si>
  <si>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</si>
  <si>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</si>
  <si>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</si>
  <si>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</si>
  <si>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</si>
  <si>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</si>
  <si>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</si>
  <si>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</si>
  <si>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</si>
  <si>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</si>
  <si>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</si>
  <si>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</si>
  <si>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</si>
  <si>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</si>
  <si>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</si>
  <si>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</si>
  <si>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</si>
  <si>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</si>
  <si>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</si>
  <si>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</si>
  <si>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</si>
  <si>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LUKE PERKOVIĆA BRINJE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</si>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</sst>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1094698.55</v>
      </c>
      <c r="D2" s="7">
        <f>'PR-RAS'!E6</f>
        <v>1174420.49</v>
      </c>
      <c r="E2" s="7">
        <v>0</v>
      </c>
      <c r="F2" s="7">
        <v>0</v>
      </c>
      <c r="G2" s="8">
        <f t="shared" ref="G2:G274" si="0">(B2/1000)*(C2*1+D2*2)</f>
        <v>3443.5395300000005</v>
      </c>
      <c r="H2" s="8">
        <f t="shared" ref="H2:H274" si="1">ABS(C2-ROUND(C2,0))+ABS(D2-ROUND(D2,0))</f>
        <v>0.93999999994412065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890022.44</v>
      </c>
      <c r="D45" s="2">
        <f>'PR-RAS'!E49</f>
        <v>957665.51</v>
      </c>
      <c r="E45" s="2">
        <v>0</v>
      </c>
      <c r="F45" s="2">
        <v>0</v>
      </c>
      <c r="G45" s="3">
        <f t="shared" si="0"/>
        <v>123435.55223999999</v>
      </c>
      <c r="H45" s="3">
        <f t="shared" si="1"/>
        <v>0.92999999993480742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862834.2</v>
      </c>
      <c r="D64" s="2">
        <f>'PR-RAS'!E68</f>
        <v>919913.70000000007</v>
      </c>
      <c r="E64" s="2">
        <v>0</v>
      </c>
      <c r="F64" s="2">
        <v>0</v>
      </c>
      <c r="G64" s="3">
        <f t="shared" si="0"/>
        <v>170267.6808</v>
      </c>
      <c r="H64" s="3">
        <f t="shared" si="1"/>
        <v>0.49999999988358468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855271.32</v>
      </c>
      <c r="D65" s="2">
        <f>'PR-RAS'!E69</f>
        <v>911889.66</v>
      </c>
      <c r="E65" s="2">
        <v>0</v>
      </c>
      <c r="F65" s="2">
        <v>0</v>
      </c>
      <c r="G65" s="3">
        <f t="shared" si="0"/>
        <v>171459.24096000002</v>
      </c>
      <c r="H65" s="3">
        <f t="shared" si="1"/>
        <v>0.65999999991618097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7562.88</v>
      </c>
      <c r="D66" s="2">
        <f>'PR-RAS'!E70</f>
        <v>8024.04</v>
      </c>
      <c r="E66" s="2">
        <v>0</v>
      </c>
      <c r="F66" s="2">
        <v>0</v>
      </c>
      <c r="G66" s="3">
        <f t="shared" si="0"/>
        <v>1534.7123999999999</v>
      </c>
      <c r="H66" s="3">
        <f t="shared" si="1"/>
        <v>0.15999999999985448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27188.240000000002</v>
      </c>
      <c r="D73" s="2">
        <f>'PR-RAS'!E77</f>
        <v>37751.81</v>
      </c>
      <c r="E73" s="2">
        <v>0</v>
      </c>
      <c r="F73" s="2">
        <v>0</v>
      </c>
      <c r="G73" s="3">
        <f t="shared" si="0"/>
        <v>7393.8139199999996</v>
      </c>
      <c r="H73" s="3">
        <f t="shared" si="1"/>
        <v>0.43000000000392902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27188.240000000002</v>
      </c>
      <c r="D76" s="2">
        <f>'PR-RAS'!E80</f>
        <v>37751.81</v>
      </c>
      <c r="E76" s="2">
        <v>0</v>
      </c>
      <c r="F76" s="2">
        <v>0</v>
      </c>
      <c r="G76" s="3">
        <f t="shared" si="0"/>
        <v>7701.8894999999993</v>
      </c>
      <c r="H76" s="3">
        <f t="shared" si="1"/>
        <v>0.43000000000392902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7954.25</v>
      </c>
      <c r="D102" s="2">
        <f>'PR-RAS'!E106</f>
        <v>10488.15</v>
      </c>
      <c r="E102" s="2">
        <v>0</v>
      </c>
      <c r="F102" s="2">
        <v>0</v>
      </c>
      <c r="G102" s="3">
        <f t="shared" si="0"/>
        <v>2921.9855500000003</v>
      </c>
      <c r="H102" s="3">
        <f t="shared" si="1"/>
        <v>0.3999999999996362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7954.25</v>
      </c>
      <c r="D108" s="2">
        <f>'PR-RAS'!E112</f>
        <v>10488.15</v>
      </c>
      <c r="E108" s="2">
        <v>0</v>
      </c>
      <c r="F108" s="2">
        <v>0</v>
      </c>
      <c r="G108" s="3">
        <f t="shared" si="0"/>
        <v>3095.5688499999997</v>
      </c>
      <c r="H108" s="3">
        <f t="shared" si="1"/>
        <v>0.3999999999996362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7954.25</v>
      </c>
      <c r="D113" s="2">
        <f>'PR-RAS'!E117</f>
        <v>10488.15</v>
      </c>
      <c r="E113" s="2">
        <v>0</v>
      </c>
      <c r="F113" s="2">
        <v>0</v>
      </c>
      <c r="G113" s="3">
        <f t="shared" si="0"/>
        <v>3240.2215999999999</v>
      </c>
      <c r="H113" s="3">
        <f t="shared" si="1"/>
        <v>0.3999999999996362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434.55</v>
      </c>
      <c r="D121" s="2">
        <f>'PR-RAS'!E125</f>
        <v>1513</v>
      </c>
      <c r="E121" s="2">
        <v>0</v>
      </c>
      <c r="F121" s="2">
        <v>0</v>
      </c>
      <c r="G121" s="3">
        <f t="shared" si="0"/>
        <v>415.26600000000002</v>
      </c>
      <c r="H121" s="3">
        <f t="shared" si="1"/>
        <v>0.44999999999998863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434.55</v>
      </c>
      <c r="D122" s="2">
        <f>'PR-RAS'!E126</f>
        <v>1513</v>
      </c>
      <c r="E122" s="2">
        <v>0</v>
      </c>
      <c r="F122" s="2">
        <v>0</v>
      </c>
      <c r="G122" s="3">
        <f t="shared" si="0"/>
        <v>418.72655000000003</v>
      </c>
      <c r="H122" s="3">
        <f t="shared" si="1"/>
        <v>0.44999999999998863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34.549999999999997</v>
      </c>
      <c r="D123" s="2">
        <f>'PR-RAS'!E127</f>
        <v>13</v>
      </c>
      <c r="E123" s="2">
        <v>0</v>
      </c>
      <c r="F123" s="2">
        <v>0</v>
      </c>
      <c r="G123" s="3">
        <f t="shared" si="0"/>
        <v>7.3870999999999993</v>
      </c>
      <c r="H123" s="3">
        <f t="shared" si="1"/>
        <v>0.45000000000000284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400</v>
      </c>
      <c r="D124" s="2">
        <f>'PR-RAS'!E128</f>
        <v>1500</v>
      </c>
      <c r="E124" s="2">
        <v>0</v>
      </c>
      <c r="F124" s="2">
        <v>0</v>
      </c>
      <c r="G124" s="3">
        <f t="shared" si="0"/>
        <v>418.2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196287.31</v>
      </c>
      <c r="D130" s="2">
        <f>'PR-RAS'!E134</f>
        <v>204753.83</v>
      </c>
      <c r="E130" s="2">
        <v>0</v>
      </c>
      <c r="F130" s="2">
        <v>0</v>
      </c>
      <c r="G130" s="3">
        <f t="shared" si="0"/>
        <v>78147.551129999993</v>
      </c>
      <c r="H130" s="3">
        <f t="shared" si="1"/>
        <v>0.48000000001047738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196287.31</v>
      </c>
      <c r="D131" s="2">
        <f>'PR-RAS'!E135</f>
        <v>204753.83</v>
      </c>
      <c r="E131" s="2">
        <v>0</v>
      </c>
      <c r="F131" s="2">
        <v>0</v>
      </c>
      <c r="G131" s="3">
        <f t="shared" si="0"/>
        <v>78753.346099999995</v>
      </c>
      <c r="H131" s="3">
        <f t="shared" si="1"/>
        <v>0.48000000001047738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193537.31</v>
      </c>
      <c r="D132" s="2">
        <f>'PR-RAS'!E136</f>
        <v>204753.83</v>
      </c>
      <c r="E132" s="2">
        <v>0</v>
      </c>
      <c r="F132" s="2">
        <v>0</v>
      </c>
      <c r="G132" s="3">
        <f t="shared" si="0"/>
        <v>78998.891069999998</v>
      </c>
      <c r="H132" s="3">
        <f t="shared" si="1"/>
        <v>0.48000000001047738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2750</v>
      </c>
      <c r="D133" s="2">
        <f>'PR-RAS'!E137</f>
        <v>0</v>
      </c>
      <c r="E133" s="2">
        <v>0</v>
      </c>
      <c r="F133" s="2">
        <v>0</v>
      </c>
      <c r="G133" s="3">
        <f t="shared" si="0"/>
        <v>363</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1078253.5299999998</v>
      </c>
      <c r="D148" s="2">
        <f>'PR-RAS'!E152</f>
        <v>1248017.22</v>
      </c>
      <c r="E148" s="2">
        <v>0</v>
      </c>
      <c r="F148" s="2">
        <v>0</v>
      </c>
      <c r="G148" s="3">
        <f t="shared" si="0"/>
        <v>525420.33158999996</v>
      </c>
      <c r="H148" s="3">
        <f t="shared" si="1"/>
        <v>0.69000000017695129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799320.39999999991</v>
      </c>
      <c r="D149" s="2">
        <f>'PR-RAS'!E153</f>
        <v>949887.64999999991</v>
      </c>
      <c r="E149" s="2">
        <v>0</v>
      </c>
      <c r="F149" s="2">
        <v>0</v>
      </c>
      <c r="G149" s="3">
        <f t="shared" si="0"/>
        <v>399466.16359999991</v>
      </c>
      <c r="H149" s="3">
        <f t="shared" si="1"/>
        <v>0.75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654202.23</v>
      </c>
      <c r="D150" s="2">
        <f>'PR-RAS'!E154</f>
        <v>776609.7699999999</v>
      </c>
      <c r="E150" s="2">
        <v>0</v>
      </c>
      <c r="F150" s="2">
        <v>0</v>
      </c>
      <c r="G150" s="3">
        <f t="shared" si="0"/>
        <v>328905.84372999991</v>
      </c>
      <c r="H150" s="3">
        <f t="shared" si="1"/>
        <v>0.46000000007916242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630072.48</v>
      </c>
      <c r="D151" s="2">
        <f>'PR-RAS'!E155</f>
        <v>746970.95</v>
      </c>
      <c r="E151" s="2">
        <v>0</v>
      </c>
      <c r="F151" s="2">
        <v>0</v>
      </c>
      <c r="G151" s="3">
        <f t="shared" si="0"/>
        <v>318602.15699999995</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8545.42</v>
      </c>
      <c r="D153" s="2">
        <f>'PR-RAS'!E157</f>
        <v>9762.25</v>
      </c>
      <c r="E153" s="2">
        <v>0</v>
      </c>
      <c r="F153" s="2">
        <v>0</v>
      </c>
      <c r="G153" s="3">
        <f t="shared" si="0"/>
        <v>4266.6278399999992</v>
      </c>
      <c r="H153" s="3">
        <f t="shared" si="1"/>
        <v>0.67000000000007276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15584.33</v>
      </c>
      <c r="D154" s="2">
        <f>'PR-RAS'!E158</f>
        <v>19876.57</v>
      </c>
      <c r="E154" s="2">
        <v>0</v>
      </c>
      <c r="F154" s="2">
        <v>0</v>
      </c>
      <c r="G154" s="3">
        <f t="shared" si="0"/>
        <v>8466.6329100000003</v>
      </c>
      <c r="H154" s="3">
        <f t="shared" si="1"/>
        <v>0.76000000000021828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37174.589999999997</v>
      </c>
      <c r="D155" s="2">
        <f>'PR-RAS'!E159</f>
        <v>45137.13</v>
      </c>
      <c r="E155" s="2">
        <v>0</v>
      </c>
      <c r="F155" s="2">
        <v>0</v>
      </c>
      <c r="G155" s="3">
        <f t="shared" si="0"/>
        <v>19627.122899999998</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107943.58</v>
      </c>
      <c r="D156" s="2">
        <f>'PR-RAS'!E160</f>
        <v>128140.75</v>
      </c>
      <c r="E156" s="2">
        <v>0</v>
      </c>
      <c r="F156" s="2">
        <v>0</v>
      </c>
      <c r="G156" s="3">
        <f t="shared" si="0"/>
        <v>56454.8874</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107943.58</v>
      </c>
      <c r="D158" s="2">
        <f>'PR-RAS'!E162</f>
        <v>128140.75</v>
      </c>
      <c r="E158" s="2">
        <v>0</v>
      </c>
      <c r="F158" s="2">
        <v>0</v>
      </c>
      <c r="G158" s="3">
        <f t="shared" si="0"/>
        <v>57183.33756</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180376.61</v>
      </c>
      <c r="D160" s="2">
        <f>'PR-RAS'!E164</f>
        <v>195055.96</v>
      </c>
      <c r="E160" s="2">
        <v>0</v>
      </c>
      <c r="F160" s="2">
        <v>0</v>
      </c>
      <c r="G160" s="3">
        <f t="shared" si="0"/>
        <v>90707.676270000011</v>
      </c>
      <c r="H160" s="3">
        <f t="shared" si="1"/>
        <v>0.43000000002211891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48195.24</v>
      </c>
      <c r="D161" s="2">
        <f>'PR-RAS'!E165</f>
        <v>54149.440000000002</v>
      </c>
      <c r="E161" s="2">
        <v>0</v>
      </c>
      <c r="F161" s="2">
        <v>0</v>
      </c>
      <c r="G161" s="3">
        <f t="shared" si="0"/>
        <v>25039.0592</v>
      </c>
      <c r="H161" s="3">
        <f t="shared" si="1"/>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4001.6</v>
      </c>
      <c r="D162" s="2">
        <f>'PR-RAS'!E166</f>
        <v>4386</v>
      </c>
      <c r="E162" s="2">
        <v>0</v>
      </c>
      <c r="F162" s="2">
        <v>0</v>
      </c>
      <c r="G162" s="3">
        <f t="shared" si="0"/>
        <v>2056.5496000000003</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44013.440000000002</v>
      </c>
      <c r="D163" s="2">
        <f>'PR-RAS'!E167</f>
        <v>49259.69</v>
      </c>
      <c r="E163" s="2">
        <v>0</v>
      </c>
      <c r="F163" s="2">
        <v>0</v>
      </c>
      <c r="G163" s="3">
        <f t="shared" si="0"/>
        <v>23090.316840000003</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180.2</v>
      </c>
      <c r="D164" s="2">
        <f>'PR-RAS'!E168</f>
        <v>503.75</v>
      </c>
      <c r="E164" s="2">
        <v>0</v>
      </c>
      <c r="F164" s="2">
        <v>0</v>
      </c>
      <c r="G164" s="3">
        <f t="shared" si="0"/>
        <v>193.5951</v>
      </c>
      <c r="H164" s="3">
        <f t="shared" si="1"/>
        <v>0.44999999999998863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89244.159999999989</v>
      </c>
      <c r="D166" s="2">
        <f>'PR-RAS'!E170</f>
        <v>82069.929999999993</v>
      </c>
      <c r="E166" s="2">
        <v>0</v>
      </c>
      <c r="F166" s="2">
        <v>0</v>
      </c>
      <c r="G166" s="3">
        <f t="shared" si="0"/>
        <v>41808.363299999997</v>
      </c>
      <c r="H166" s="3">
        <f t="shared" si="1"/>
        <v>0.22999999999592546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10991.1</v>
      </c>
      <c r="D167" s="2">
        <f>'PR-RAS'!E171</f>
        <v>12568.49</v>
      </c>
      <c r="E167" s="2">
        <v>0</v>
      </c>
      <c r="F167" s="2">
        <v>0</v>
      </c>
      <c r="G167" s="3">
        <f t="shared" si="0"/>
        <v>5997.2612800000006</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31932.720000000001</v>
      </c>
      <c r="D168" s="2">
        <f>'PR-RAS'!E172</f>
        <v>31553.119999999999</v>
      </c>
      <c r="E168" s="2">
        <v>0</v>
      </c>
      <c r="F168" s="2">
        <v>0</v>
      </c>
      <c r="G168" s="3">
        <f t="shared" si="0"/>
        <v>15871.50632</v>
      </c>
      <c r="H168" s="3">
        <f t="shared" si="1"/>
        <v>0.39999999999781721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35375.11</v>
      </c>
      <c r="D169" s="2">
        <f>'PR-RAS'!E173</f>
        <v>31763.01</v>
      </c>
      <c r="E169" s="2">
        <v>0</v>
      </c>
      <c r="F169" s="2">
        <v>0</v>
      </c>
      <c r="G169" s="3">
        <f t="shared" si="0"/>
        <v>16615.389840000003</v>
      </c>
      <c r="H169" s="3">
        <f t="shared" si="1"/>
        <v>0.11999999999898137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6998.06</v>
      </c>
      <c r="D170" s="2">
        <f>'PR-RAS'!E174</f>
        <v>2299.1999999999998</v>
      </c>
      <c r="E170" s="2">
        <v>0</v>
      </c>
      <c r="F170" s="2">
        <v>0</v>
      </c>
      <c r="G170" s="3">
        <f t="shared" si="0"/>
        <v>1959.8017399999999</v>
      </c>
      <c r="H170" s="3">
        <f t="shared" si="1"/>
        <v>0.26000000000021828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2553.7199999999998</v>
      </c>
      <c r="D171" s="2">
        <f>'PR-RAS'!E175</f>
        <v>2811.56</v>
      </c>
      <c r="E171" s="2">
        <v>0</v>
      </c>
      <c r="F171" s="2">
        <v>0</v>
      </c>
      <c r="G171" s="3">
        <f t="shared" si="0"/>
        <v>1390.0628000000002</v>
      </c>
      <c r="H171" s="3">
        <f t="shared" si="1"/>
        <v>0.72000000000025466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1393.45</v>
      </c>
      <c r="D173" s="2">
        <f>'PR-RAS'!E177</f>
        <v>1074.55</v>
      </c>
      <c r="E173" s="2">
        <v>0</v>
      </c>
      <c r="F173" s="2">
        <v>0</v>
      </c>
      <c r="G173" s="3">
        <f t="shared" si="0"/>
        <v>609.31859999999995</v>
      </c>
      <c r="H173" s="3">
        <f t="shared" si="1"/>
        <v>0.90000000000009095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33176.97</v>
      </c>
      <c r="D174" s="2">
        <f>'PR-RAS'!E178</f>
        <v>46554.77</v>
      </c>
      <c r="E174" s="2">
        <v>0</v>
      </c>
      <c r="F174" s="2">
        <v>0</v>
      </c>
      <c r="G174" s="3">
        <f t="shared" si="0"/>
        <v>21847.566229999997</v>
      </c>
      <c r="H174" s="3">
        <f t="shared" si="1"/>
        <v>0.26000000000203727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2750.31</v>
      </c>
      <c r="D175" s="2">
        <f>'PR-RAS'!E179</f>
        <v>1730.31</v>
      </c>
      <c r="E175" s="2">
        <v>0</v>
      </c>
      <c r="F175" s="2">
        <v>0</v>
      </c>
      <c r="G175" s="3">
        <f t="shared" si="0"/>
        <v>1080.70182</v>
      </c>
      <c r="H175" s="3">
        <f t="shared" si="1"/>
        <v>0.61999999999989086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9938.4599999999991</v>
      </c>
      <c r="D176" s="2">
        <f>'PR-RAS'!E180</f>
        <v>20163.580000000002</v>
      </c>
      <c r="E176" s="2">
        <v>0</v>
      </c>
      <c r="F176" s="2">
        <v>0</v>
      </c>
      <c r="G176" s="3">
        <f t="shared" si="0"/>
        <v>8796.4835000000003</v>
      </c>
      <c r="H176" s="3">
        <f t="shared" si="1"/>
        <v>0.87999999999738066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0</v>
      </c>
      <c r="E177" s="2">
        <v>0</v>
      </c>
      <c r="F177" s="2">
        <v>0</v>
      </c>
      <c r="G177" s="3">
        <f t="shared" si="0"/>
        <v>22.42944</v>
      </c>
      <c r="H177" s="3">
        <f t="shared" si="1"/>
        <v>0.43999999999999773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7302.72</v>
      </c>
      <c r="D178" s="2">
        <f>'PR-RAS'!E182</f>
        <v>10114.290000000001</v>
      </c>
      <c r="E178" s="2">
        <v>0</v>
      </c>
      <c r="F178" s="2">
        <v>0</v>
      </c>
      <c r="G178" s="3">
        <f t="shared" si="0"/>
        <v>4873.0401000000002</v>
      </c>
      <c r="H178" s="3">
        <f t="shared" si="1"/>
        <v>0.57000000000061846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133</v>
      </c>
      <c r="D179" s="2">
        <f>'PR-RAS'!E183</f>
        <v>0</v>
      </c>
      <c r="E179" s="2">
        <v>0</v>
      </c>
      <c r="F179" s="2">
        <v>0</v>
      </c>
      <c r="G179" s="3">
        <f t="shared" si="0"/>
        <v>23.673999999999999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2293.2399999999998</v>
      </c>
      <c r="D180" s="2">
        <f>'PR-RAS'!E184</f>
        <v>2453.7199999999998</v>
      </c>
      <c r="E180" s="2">
        <v>0</v>
      </c>
      <c r="F180" s="2">
        <v>0</v>
      </c>
      <c r="G180" s="3">
        <f t="shared" si="0"/>
        <v>1288.9217199999998</v>
      </c>
      <c r="H180" s="3">
        <f t="shared" si="1"/>
        <v>0.51999999999998181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3511.77</v>
      </c>
      <c r="D181" s="2">
        <f>'PR-RAS'!E185</f>
        <v>4988.88</v>
      </c>
      <c r="E181" s="2">
        <v>0</v>
      </c>
      <c r="F181" s="2">
        <v>0</v>
      </c>
      <c r="G181" s="3">
        <f t="shared" si="0"/>
        <v>2428.1154000000001</v>
      </c>
      <c r="H181" s="3">
        <f t="shared" si="1"/>
        <v>0.34999999999990905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6427.38</v>
      </c>
      <c r="D182" s="2">
        <f>'PR-RAS'!E186</f>
        <v>6468.56</v>
      </c>
      <c r="E182" s="2">
        <v>0</v>
      </c>
      <c r="F182" s="2">
        <v>0</v>
      </c>
      <c r="G182" s="3">
        <f t="shared" si="0"/>
        <v>3504.9744999999998</v>
      </c>
      <c r="H182" s="3">
        <f t="shared" si="1"/>
        <v>0.81999999999970896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692.65</v>
      </c>
      <c r="D183" s="2">
        <f>'PR-RAS'!E187</f>
        <v>635.42999999999995</v>
      </c>
      <c r="E183" s="2">
        <v>0</v>
      </c>
      <c r="F183" s="2">
        <v>0</v>
      </c>
      <c r="G183" s="3">
        <f t="shared" si="0"/>
        <v>357.35881999999992</v>
      </c>
      <c r="H183" s="3">
        <f t="shared" si="1"/>
        <v>0.77999999999997272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9760.2400000000016</v>
      </c>
      <c r="D190" s="2">
        <f>'PR-RAS'!E194</f>
        <v>12281.82</v>
      </c>
      <c r="E190" s="2">
        <v>0</v>
      </c>
      <c r="F190" s="2">
        <v>0</v>
      </c>
      <c r="G190" s="3">
        <f t="shared" si="0"/>
        <v>6487.2133200000007</v>
      </c>
      <c r="H190" s="3">
        <f t="shared" si="1"/>
        <v>0.42000000000189175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2579.1799999999998</v>
      </c>
      <c r="D192" s="2">
        <f>'PR-RAS'!E196</f>
        <v>3381.58</v>
      </c>
      <c r="E192" s="2">
        <v>0</v>
      </c>
      <c r="F192" s="2">
        <v>0</v>
      </c>
      <c r="G192" s="3">
        <f t="shared" si="0"/>
        <v>1784.3869400000001</v>
      </c>
      <c r="H192" s="3">
        <f t="shared" si="1"/>
        <v>0.59999999999990905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2459.91</v>
      </c>
      <c r="D195" s="2">
        <f>'PR-RAS'!E199</f>
        <v>2795.12</v>
      </c>
      <c r="E195" s="2">
        <v>0</v>
      </c>
      <c r="F195" s="2">
        <v>0</v>
      </c>
      <c r="G195" s="3">
        <f t="shared" si="0"/>
        <v>1561.7291</v>
      </c>
      <c r="H195" s="3">
        <f t="shared" si="1"/>
        <v>0.21000000000003638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4533.0600000000004</v>
      </c>
      <c r="D197" s="2">
        <f>'PR-RAS'!E201</f>
        <v>5885.12</v>
      </c>
      <c r="E197" s="2">
        <v>0</v>
      </c>
      <c r="F197" s="2">
        <v>0</v>
      </c>
      <c r="G197" s="3">
        <f t="shared" si="0"/>
        <v>3195.4468000000002</v>
      </c>
      <c r="H197" s="3">
        <f t="shared" si="1"/>
        <v>0.18000000000029104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598.54999999999995</v>
      </c>
      <c r="D198" s="2">
        <f>'PR-RAS'!E202</f>
        <v>727.09</v>
      </c>
      <c r="E198" s="2">
        <v>0</v>
      </c>
      <c r="F198" s="2">
        <v>0</v>
      </c>
      <c r="G198" s="3">
        <f t="shared" si="0"/>
        <v>404.38781</v>
      </c>
      <c r="H198" s="3">
        <f t="shared" si="1"/>
        <v>0.54000000000007731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598.54999999999995</v>
      </c>
      <c r="D212" s="2">
        <f>'PR-RAS'!E216</f>
        <v>727.09</v>
      </c>
      <c r="E212" s="2">
        <v>0</v>
      </c>
      <c r="F212" s="2">
        <v>0</v>
      </c>
      <c r="G212" s="3">
        <f t="shared" si="0"/>
        <v>433.12603000000001</v>
      </c>
      <c r="H212" s="3">
        <f t="shared" si="1"/>
        <v>0.54000000000007731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598.54999999999995</v>
      </c>
      <c r="D213" s="2">
        <f>'PR-RAS'!E217</f>
        <v>727.09</v>
      </c>
      <c r="E213" s="2">
        <v>0</v>
      </c>
      <c r="F213" s="2">
        <v>0</v>
      </c>
      <c r="G213" s="3">
        <f t="shared" si="0"/>
        <v>435.17876000000001</v>
      </c>
      <c r="H213" s="3">
        <f t="shared" si="1"/>
        <v>0.54000000000007731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97663.82</v>
      </c>
      <c r="D258" s="2">
        <f>'PR-RAS'!E262</f>
        <v>102058.72</v>
      </c>
      <c r="E258" s="2">
        <v>0</v>
      </c>
      <c r="F258" s="2">
        <v>0</v>
      </c>
      <c r="G258" s="3">
        <f t="shared" si="0"/>
        <v>77557.783820000011</v>
      </c>
      <c r="H258" s="3">
        <f t="shared" si="1"/>
        <v>0.45999999999185093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97663.82</v>
      </c>
      <c r="D265" s="2">
        <f>'PR-RAS'!E269</f>
        <v>102058.72</v>
      </c>
      <c r="E265" s="2">
        <v>0</v>
      </c>
      <c r="F265" s="2">
        <v>0</v>
      </c>
      <c r="G265" s="3">
        <f t="shared" si="0"/>
        <v>79670.252640000006</v>
      </c>
      <c r="H265" s="3">
        <f t="shared" si="1"/>
        <v>0.45999999999185093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97663.82</v>
      </c>
      <c r="D267" s="2">
        <f>'PR-RAS'!E271</f>
        <v>102058.72</v>
      </c>
      <c r="E267" s="2">
        <v>0</v>
      </c>
      <c r="F267" s="2">
        <v>0</v>
      </c>
      <c r="G267" s="3">
        <f t="shared" si="0"/>
        <v>80273.815160000013</v>
      </c>
      <c r="H267" s="3">
        <f t="shared" si="1"/>
        <v>0.45999999999185093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294.14999999999998</v>
      </c>
      <c r="D269" s="2">
        <f>'PR-RAS'!E273</f>
        <v>287.8</v>
      </c>
      <c r="E269" s="2">
        <v>0</v>
      </c>
      <c r="F269" s="2">
        <v>0</v>
      </c>
      <c r="G269" s="3">
        <f t="shared" si="0"/>
        <v>233.09300000000002</v>
      </c>
      <c r="H269" s="3">
        <f t="shared" si="1"/>
        <v>0.34999999999996589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294.14999999999998</v>
      </c>
      <c r="D270" s="2">
        <f>'PR-RAS'!E274</f>
        <v>287.8</v>
      </c>
      <c r="E270" s="2">
        <v>0</v>
      </c>
      <c r="F270" s="2">
        <v>0</v>
      </c>
      <c r="G270" s="3">
        <f t="shared" si="0"/>
        <v>233.96275000000003</v>
      </c>
      <c r="H270" s="3">
        <f t="shared" si="1"/>
        <v>0.34999999999996589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294.14999999999998</v>
      </c>
      <c r="D272" s="2">
        <f>'PR-RAS'!E276</f>
        <v>287.8</v>
      </c>
      <c r="E272" s="2">
        <v>0</v>
      </c>
      <c r="F272" s="2">
        <v>0</v>
      </c>
      <c r="G272" s="3">
        <f t="shared" si="0"/>
        <v>235.70225000000002</v>
      </c>
      <c r="H272" s="3">
        <f t="shared" si="1"/>
        <v>0.34999999999996589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1078253.5299999998</v>
      </c>
      <c r="D295" s="2">
        <f>'PR-RAS'!E299</f>
        <v>1248017.22</v>
      </c>
      <c r="E295" s="2">
        <v>0</v>
      </c>
      <c r="F295" s="2">
        <v>0</v>
      </c>
      <c r="G295" s="3">
        <f t="shared" si="12"/>
        <v>1050840.6631799999</v>
      </c>
      <c r="H295" s="3">
        <f t="shared" si="13"/>
        <v>0.69000000017695129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16445.020000000251</v>
      </c>
      <c r="D296" s="2">
        <f>'PR-RAS'!E300</f>
        <v>0</v>
      </c>
      <c r="E296" s="2">
        <v>0</v>
      </c>
      <c r="F296" s="2">
        <v>0</v>
      </c>
      <c r="G296" s="3">
        <f t="shared" si="12"/>
        <v>4851.2809000000743</v>
      </c>
      <c r="H296" s="3">
        <f t="shared" si="13"/>
        <v>2.0000000251457095E-2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73596.729999999981</v>
      </c>
      <c r="E297" s="2">
        <v>0</v>
      </c>
      <c r="F297" s="2">
        <v>0</v>
      </c>
      <c r="G297" s="3">
        <f t="shared" si="12"/>
        <v>43569.264159999984</v>
      </c>
      <c r="H297" s="3">
        <f t="shared" si="13"/>
        <v>0.27000000001862645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18216.43</v>
      </c>
      <c r="D298" s="2">
        <f>'PR-RAS'!E302</f>
        <v>11131.07</v>
      </c>
      <c r="E298" s="2">
        <v>0</v>
      </c>
      <c r="F298" s="2">
        <v>0</v>
      </c>
      <c r="G298" s="3">
        <f t="shared" si="12"/>
        <v>12022.13529</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294.51</v>
      </c>
      <c r="D300" s="2">
        <f>'PR-RAS'!E304</f>
        <v>79855.28</v>
      </c>
      <c r="E300" s="2">
        <v>0</v>
      </c>
      <c r="F300" s="2">
        <v>0</v>
      </c>
      <c r="G300" s="3">
        <f t="shared" si="12"/>
        <v>47841.515930000001</v>
      </c>
      <c r="H300" s="3">
        <f t="shared" si="13"/>
        <v>0.76999999999884494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200</v>
      </c>
      <c r="D301" s="2">
        <f>'PR-RAS'!E305</f>
        <v>200</v>
      </c>
      <c r="E301" s="2">
        <v>0</v>
      </c>
      <c r="F301" s="2">
        <v>0</v>
      </c>
      <c r="G301" s="3">
        <f t="shared" si="12"/>
        <v>180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16088.060000000001</v>
      </c>
      <c r="D355" s="2">
        <f>'PR-RAS'!E360</f>
        <v>10955.79</v>
      </c>
      <c r="E355" s="2">
        <v>0</v>
      </c>
      <c r="F355" s="2">
        <v>0</v>
      </c>
      <c r="G355" s="3">
        <f t="shared" si="12"/>
        <v>13451.87256</v>
      </c>
      <c r="H355" s="3">
        <f t="shared" si="13"/>
        <v>0.27000000000043656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13338.060000000001</v>
      </c>
      <c r="D368" s="2">
        <f>'PR-RAS'!E373</f>
        <v>10955.79</v>
      </c>
      <c r="E368" s="2">
        <v>0</v>
      </c>
      <c r="F368" s="2">
        <v>0</v>
      </c>
      <c r="G368" s="3">
        <f t="shared" si="12"/>
        <v>12936.61788</v>
      </c>
      <c r="H368" s="3">
        <f t="shared" si="13"/>
        <v>0.27000000000043656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5775.75</v>
      </c>
      <c r="D374" s="2">
        <f>'PR-RAS'!E379</f>
        <v>2931.76</v>
      </c>
      <c r="E374" s="2">
        <v>0</v>
      </c>
      <c r="F374" s="2">
        <v>0</v>
      </c>
      <c r="G374" s="3">
        <f t="shared" si="12"/>
        <v>4341.4477100000004</v>
      </c>
      <c r="H374" s="3">
        <f t="shared" si="13"/>
        <v>0.48999999999978172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5775.75</v>
      </c>
      <c r="D381" s="2">
        <f>'PR-RAS'!E386</f>
        <v>2931.76</v>
      </c>
      <c r="E381" s="2">
        <v>0</v>
      </c>
      <c r="F381" s="2">
        <v>0</v>
      </c>
      <c r="G381" s="3">
        <f t="shared" si="12"/>
        <v>4422.9225999999999</v>
      </c>
      <c r="H381" s="3">
        <f t="shared" si="13"/>
        <v>0.48999999999978172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7562.31</v>
      </c>
      <c r="D388" s="2">
        <f>'PR-RAS'!E393</f>
        <v>8024.03</v>
      </c>
      <c r="E388" s="2">
        <v>0</v>
      </c>
      <c r="F388" s="2">
        <v>0</v>
      </c>
      <c r="G388" s="3">
        <f t="shared" si="12"/>
        <v>9137.2131900000004</v>
      </c>
      <c r="H388" s="3">
        <f t="shared" si="13"/>
        <v>0.34000000000014552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7562.31</v>
      </c>
      <c r="D389" s="2">
        <f>'PR-RAS'!E394</f>
        <v>8024.03</v>
      </c>
      <c r="E389" s="2">
        <v>0</v>
      </c>
      <c r="F389" s="2">
        <v>0</v>
      </c>
      <c r="G389" s="3">
        <f t="shared" si="12"/>
        <v>9160.8235600000007</v>
      </c>
      <c r="H389" s="3">
        <f t="shared" si="13"/>
        <v>0.34000000000014552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2750</v>
      </c>
      <c r="D407" s="2">
        <f>'PR-RAS'!E412</f>
        <v>0</v>
      </c>
      <c r="E407" s="2">
        <v>0</v>
      </c>
      <c r="F407" s="2">
        <v>0</v>
      </c>
      <c r="G407" s="3">
        <f t="shared" si="12"/>
        <v>1116.5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2750</v>
      </c>
      <c r="D408" s="2">
        <f>'PR-RAS'!E413</f>
        <v>0</v>
      </c>
      <c r="E408" s="2">
        <v>0</v>
      </c>
      <c r="F408" s="2">
        <v>0</v>
      </c>
      <c r="G408" s="3">
        <f t="shared" si="12"/>
        <v>1119.25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16088.060000000001</v>
      </c>
      <c r="D413" s="2">
        <f>'PR-RAS'!E418</f>
        <v>10955.79</v>
      </c>
      <c r="E413" s="2">
        <v>0</v>
      </c>
      <c r="F413" s="2">
        <v>0</v>
      </c>
      <c r="G413" s="3">
        <f t="shared" si="12"/>
        <v>15655.85168</v>
      </c>
      <c r="H413" s="3">
        <f t="shared" si="13"/>
        <v>0.27000000000043656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7442.32</v>
      </c>
      <c r="D415" s="2">
        <f>'PR-RAS'!E420</f>
        <v>0</v>
      </c>
      <c r="E415" s="2">
        <v>0</v>
      </c>
      <c r="F415" s="2">
        <v>0</v>
      </c>
      <c r="G415" s="3">
        <f t="shared" si="12"/>
        <v>3081.1204799999996</v>
      </c>
      <c r="H415" s="3">
        <f t="shared" si="13"/>
        <v>0.31999999999970896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1094698.55</v>
      </c>
      <c r="D417" s="2">
        <f>'PR-RAS'!E422</f>
        <v>1174420.49</v>
      </c>
      <c r="E417" s="2">
        <v>0</v>
      </c>
      <c r="F417" s="2">
        <v>0</v>
      </c>
      <c r="G417" s="3">
        <f t="shared" si="12"/>
        <v>1432512.4444800001</v>
      </c>
      <c r="H417" s="3">
        <f t="shared" si="13"/>
        <v>0.93999999994412065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1094341.5899999999</v>
      </c>
      <c r="D418" s="2">
        <f>'PR-RAS'!E423</f>
        <v>1258973.01</v>
      </c>
      <c r="E418" s="2">
        <v>0</v>
      </c>
      <c r="F418" s="2">
        <v>0</v>
      </c>
      <c r="G418" s="3">
        <f t="shared" si="12"/>
        <v>1506323.93337</v>
      </c>
      <c r="H418" s="3">
        <f t="shared" si="13"/>
        <v>0.42000000015832484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356.96000000019558</v>
      </c>
      <c r="D419" s="2">
        <f>'PR-RAS'!E424</f>
        <v>0</v>
      </c>
      <c r="E419" s="2">
        <v>0</v>
      </c>
      <c r="F419" s="2">
        <v>0</v>
      </c>
      <c r="G419" s="3">
        <f t="shared" si="12"/>
        <v>149.20928000008175</v>
      </c>
      <c r="H419" s="3">
        <f t="shared" si="13"/>
        <v>3.9999999804422259E-2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84552.520000000019</v>
      </c>
      <c r="E420" s="2">
        <v>0</v>
      </c>
      <c r="F420" s="2">
        <v>0</v>
      </c>
      <c r="G420" s="3">
        <f t="shared" si="12"/>
        <v>70855.011760000009</v>
      </c>
      <c r="H420" s="3">
        <f t="shared" si="13"/>
        <v>0.47999999998137355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10774.11</v>
      </c>
      <c r="D421" s="2">
        <f>'PR-RAS'!E426</f>
        <v>11131.07</v>
      </c>
      <c r="E421" s="2">
        <v>0</v>
      </c>
      <c r="F421" s="2">
        <v>0</v>
      </c>
      <c r="G421" s="3">
        <f t="shared" si="12"/>
        <v>13875.225</v>
      </c>
      <c r="H421" s="3">
        <f t="shared" si="13"/>
        <v>0.18000000000029104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294.51</v>
      </c>
      <c r="D423" s="2">
        <f>'PR-RAS'!E428</f>
        <v>79855.28</v>
      </c>
      <c r="E423" s="2">
        <v>0</v>
      </c>
      <c r="F423" s="2">
        <v>0</v>
      </c>
      <c r="G423" s="3">
        <f t="shared" si="12"/>
        <v>67522.139540000004</v>
      </c>
      <c r="H423" s="3">
        <f t="shared" si="13"/>
        <v>0.76999999999884494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1094698.55</v>
      </c>
      <c r="D637" s="2">
        <f>'PR-RAS'!E643</f>
        <v>1174420.49</v>
      </c>
      <c r="E637" s="2">
        <v>0</v>
      </c>
      <c r="F637" s="2">
        <v>0</v>
      </c>
      <c r="G637" s="3">
        <f t="shared" si="14"/>
        <v>2190091.14108</v>
      </c>
      <c r="H637" s="3">
        <f t="shared" si="15"/>
        <v>0.93999999994412065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1094341.5899999999</v>
      </c>
      <c r="D638" s="2">
        <f>'PR-RAS'!E644</f>
        <v>1258973.01</v>
      </c>
      <c r="E638" s="2">
        <v>0</v>
      </c>
      <c r="F638" s="2">
        <v>0</v>
      </c>
      <c r="G638" s="3">
        <f t="shared" si="14"/>
        <v>2301027.2075700001</v>
      </c>
      <c r="H638" s="3">
        <f t="shared" si="15"/>
        <v>0.42000000015832484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356.96000000019558</v>
      </c>
      <c r="D639" s="2">
        <f>'PR-RAS'!E645</f>
        <v>0</v>
      </c>
      <c r="E639" s="2">
        <v>0</v>
      </c>
      <c r="F639" s="2">
        <v>0</v>
      </c>
      <c r="G639" s="3">
        <f t="shared" si="14"/>
        <v>227.74048000012479</v>
      </c>
      <c r="H639" s="3">
        <f t="shared" si="15"/>
        <v>3.9999999804422259E-2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84552.520000000019</v>
      </c>
      <c r="E640" s="2">
        <v>0</v>
      </c>
      <c r="F640" s="2">
        <v>0</v>
      </c>
      <c r="G640" s="3">
        <f t="shared" si="14"/>
        <v>108058.12056000002</v>
      </c>
      <c r="H640" s="3">
        <f t="shared" si="15"/>
        <v>0.47999999998137355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10774.11</v>
      </c>
      <c r="D641" s="2">
        <f>'PR-RAS'!E647</f>
        <v>11131.07</v>
      </c>
      <c r="E641" s="2">
        <v>0</v>
      </c>
      <c r="F641" s="2">
        <v>0</v>
      </c>
      <c r="G641" s="3">
        <f t="shared" si="14"/>
        <v>21143.200000000001</v>
      </c>
      <c r="H641" s="3">
        <f t="shared" si="15"/>
        <v>0.18000000000029104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11131.070000000196</v>
      </c>
      <c r="D643" s="2">
        <f>'PR-RAS'!E649</f>
        <v>0</v>
      </c>
      <c r="E643" s="2">
        <v>0</v>
      </c>
      <c r="F643" s="2">
        <v>0</v>
      </c>
      <c r="G643" s="3">
        <f t="shared" si="14"/>
        <v>7146.1469400001261</v>
      </c>
      <c r="H643" s="3">
        <f t="shared" si="15"/>
        <v>7.0000000196159817E-2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73421.450000000012</v>
      </c>
      <c r="E644" s="2">
        <v>0</v>
      </c>
      <c r="F644" s="2">
        <v>0</v>
      </c>
      <c r="G644" s="3">
        <f t="shared" si="14"/>
        <v>94419.984700000015</v>
      </c>
      <c r="H644" s="3">
        <f t="shared" si="15"/>
        <v>0.45000000001164153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70796.14</v>
      </c>
      <c r="D645" s="2">
        <f>'PR-RAS'!E651</f>
        <v>0</v>
      </c>
      <c r="E645" s="2">
        <v>0</v>
      </c>
      <c r="F645" s="2">
        <v>0</v>
      </c>
      <c r="G645" s="3">
        <f t="shared" si="14"/>
        <v>45592.714160000003</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13310.88</v>
      </c>
      <c r="D646" s="2">
        <f>'PR-RAS'!E653</f>
        <v>18360.84</v>
      </c>
      <c r="E646" s="2">
        <v>0</v>
      </c>
      <c r="F646" s="2">
        <v>0</v>
      </c>
      <c r="G646" s="3">
        <f t="shared" si="14"/>
        <v>32271.001199999999</v>
      </c>
      <c r="H646" s="3">
        <f t="shared" si="15"/>
        <v>0.28000000000065484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106992.13</v>
      </c>
      <c r="D647" s="2">
        <f>'PR-RAS'!E654</f>
        <v>117891.32</v>
      </c>
      <c r="E647" s="2">
        <v>0</v>
      </c>
      <c r="F647" s="2">
        <v>0</v>
      </c>
      <c r="G647" s="3">
        <f t="shared" si="14"/>
        <v>221432.50142000002</v>
      </c>
      <c r="H647" s="3">
        <f t="shared" si="15"/>
        <v>0.45000000001164153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101942.17</v>
      </c>
      <c r="D648" s="2">
        <f>'PR-RAS'!E655</f>
        <v>136252.16</v>
      </c>
      <c r="E648" s="2">
        <v>0</v>
      </c>
      <c r="F648" s="2">
        <v>0</v>
      </c>
      <c r="G648" s="3">
        <f t="shared" si="14"/>
        <v>242266.87903000001</v>
      </c>
      <c r="H648" s="3">
        <f t="shared" si="15"/>
        <v>0.33000000000174623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18360.840000000011</v>
      </c>
      <c r="D649" s="2">
        <f>'PR-RAS'!E656</f>
        <v>0</v>
      </c>
      <c r="E649" s="2">
        <v>0</v>
      </c>
      <c r="F649" s="2">
        <v>0</v>
      </c>
      <c r="G649" s="3">
        <f t="shared" si="14"/>
        <v>11897.824320000007</v>
      </c>
      <c r="H649" s="3">
        <f t="shared" si="15"/>
        <v>0.15999999998894054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40</v>
      </c>
      <c r="D651" s="2">
        <f>'PR-RAS'!E658</f>
        <v>39</v>
      </c>
      <c r="E651" s="2">
        <v>0</v>
      </c>
      <c r="F651" s="2">
        <v>0</v>
      </c>
      <c r="G651" s="3">
        <f t="shared" si="14"/>
        <v>76.7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850416.58</v>
      </c>
      <c r="D676" s="2">
        <f>'PR-RAS'!E683</f>
        <v>911889.66</v>
      </c>
      <c r="E676" s="2">
        <v>0</v>
      </c>
      <c r="F676" s="2">
        <v>0</v>
      </c>
      <c r="G676" s="3">
        <f t="shared" si="14"/>
        <v>1805082.2325000002</v>
      </c>
      <c r="H676" s="3">
        <f t="shared" si="15"/>
        <v>0.76000000000931323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4854.74</v>
      </c>
      <c r="D677" s="2">
        <f>'PR-RAS'!E684</f>
        <v>0</v>
      </c>
      <c r="E677" s="2">
        <v>0</v>
      </c>
      <c r="F677" s="2">
        <v>0</v>
      </c>
      <c r="G677" s="3">
        <f t="shared" si="14"/>
        <v>3281.8042399999999</v>
      </c>
      <c r="H677" s="3">
        <f t="shared" si="15"/>
        <v>0.26000000000021828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7562.88</v>
      </c>
      <c r="D678" s="2">
        <f>'PR-RAS'!E685</f>
        <v>8024.04</v>
      </c>
      <c r="E678" s="2">
        <v>0</v>
      </c>
      <c r="F678" s="2">
        <v>0</v>
      </c>
      <c r="G678" s="3">
        <f t="shared" si="14"/>
        <v>15984.619920000001</v>
      </c>
      <c r="H678" s="3">
        <f t="shared" si="15"/>
        <v>0.15999999999985448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2557.25</v>
      </c>
      <c r="D717" s="2">
        <f>'PR-RAS'!E724</f>
        <v>3422.3</v>
      </c>
      <c r="E717" s="2">
        <v>0</v>
      </c>
      <c r="F717" s="2">
        <v>0</v>
      </c>
      <c r="G717" s="3">
        <f t="shared" si="14"/>
        <v>6731.7245999999996</v>
      </c>
      <c r="H717" s="3">
        <f t="shared" si="15"/>
        <v>0.5500000000001819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4547.95</v>
      </c>
      <c r="D725" s="2">
        <f>'PR-RAS'!E732</f>
        <v>9557.6299999999992</v>
      </c>
      <c r="E725" s="2">
        <v>0</v>
      </c>
      <c r="F725" s="2">
        <v>0</v>
      </c>
      <c r="G725" s="3">
        <f t="shared" si="14"/>
        <v>17132.16404</v>
      </c>
      <c r="H725" s="3">
        <f t="shared" si="15"/>
        <v>0.42000000000098225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44013.440000000002</v>
      </c>
      <c r="D727" s="2">
        <f>'PR-RAS'!E734</f>
        <v>49259.69</v>
      </c>
      <c r="E727" s="2">
        <v>0</v>
      </c>
      <c r="F727" s="2">
        <v>0</v>
      </c>
      <c r="G727" s="3">
        <f t="shared" si="14"/>
        <v>103478.82732</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1687.6</v>
      </c>
      <c r="D729" s="2">
        <f>'PR-RAS'!E736</f>
        <v>0</v>
      </c>
      <c r="E729" s="2">
        <v>0</v>
      </c>
      <c r="F729" s="2">
        <v>0</v>
      </c>
      <c r="G729" s="3">
        <f t="shared" si="14"/>
        <v>1228.5727999999999</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289.66000000000003</v>
      </c>
      <c r="D731" s="2">
        <f>'PR-RAS'!E738</f>
        <v>289.66000000000003</v>
      </c>
      <c r="E731" s="2">
        <v>0</v>
      </c>
      <c r="F731" s="2">
        <v>0</v>
      </c>
      <c r="G731" s="3">
        <f t="shared" si="14"/>
        <v>634.35540000000003</v>
      </c>
      <c r="H731" s="3">
        <f t="shared" si="15"/>
        <v>0.67999999999994998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2108</v>
      </c>
      <c r="E737" s="2">
        <v>0</v>
      </c>
      <c r="F737" s="2">
        <v>0</v>
      </c>
      <c r="G737" s="3">
        <f t="shared" si="28"/>
        <v>4566.1440000000002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97663.82</v>
      </c>
      <c r="D844" s="2">
        <f>'PR-RAS'!E851</f>
        <v>102058.72</v>
      </c>
      <c r="E844" s="2">
        <v>0</v>
      </c>
      <c r="F844" s="2">
        <v>0</v>
      </c>
      <c r="G844" s="3">
        <f t="shared" si="34"/>
        <v>254401.60217999999</v>
      </c>
      <c r="H844" s="3">
        <f t="shared" si="35"/>
        <v>0.45999999999185093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1348508.0699999998</v>
      </c>
      <c r="D1011" s="7">
        <f>BILANCA!E6</f>
        <v>1308726.4100000004</v>
      </c>
      <c r="E1011" s="7">
        <v>0</v>
      </c>
      <c r="F1011" s="7">
        <v>0</v>
      </c>
      <c r="G1011" s="8">
        <f t="shared" ref="G1011:G1306" si="38">B1011/1000*C1011+B1011/500*D1011</f>
        <v>3965.9608900000007</v>
      </c>
      <c r="H1011" s="8">
        <f t="shared" si="35"/>
        <v>0.48000000021420419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1257827.3999999999</v>
      </c>
      <c r="D1012" s="2">
        <f>BILANCA!E7</f>
        <v>1216484.0700000003</v>
      </c>
      <c r="E1012" s="2">
        <v>0</v>
      </c>
      <c r="F1012" s="2">
        <v>0</v>
      </c>
      <c r="G1012" s="3">
        <f t="shared" si="38"/>
        <v>7381.591080000002</v>
      </c>
      <c r="H1012" s="3">
        <f t="shared" si="35"/>
        <v>0.47000000020489097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10341.25</v>
      </c>
      <c r="D1013" s="2">
        <f>BILANCA!E8</f>
        <v>10341.25</v>
      </c>
      <c r="E1013" s="2">
        <v>0</v>
      </c>
      <c r="F1013" s="2">
        <v>0</v>
      </c>
      <c r="G1013" s="3">
        <f t="shared" si="38"/>
        <v>93.071249999999992</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10341.25</v>
      </c>
      <c r="D1014" s="2">
        <f>BILANCA!E9</f>
        <v>10341.25</v>
      </c>
      <c r="E1014" s="2">
        <v>0</v>
      </c>
      <c r="F1014" s="2">
        <v>0</v>
      </c>
      <c r="G1014" s="3">
        <f t="shared" si="38"/>
        <v>124.095</v>
      </c>
      <c r="H1014" s="3">
        <f t="shared" si="35"/>
        <v>0.5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1244736.1499999999</v>
      </c>
      <c r="D1017" s="2">
        <f>BILANCA!E12</f>
        <v>1203392.8200000003</v>
      </c>
      <c r="E1017" s="2">
        <v>0</v>
      </c>
      <c r="F1017" s="2">
        <v>0</v>
      </c>
      <c r="G1017" s="3">
        <f t="shared" si="38"/>
        <v>25560.652530000007</v>
      </c>
      <c r="H1017" s="3">
        <f t="shared" si="35"/>
        <v>0.32999999960884452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1204820.6200000001</v>
      </c>
      <c r="D1018" s="2">
        <f>BILANCA!E13</f>
        <v>1178065.07</v>
      </c>
      <c r="E1018" s="2">
        <v>0</v>
      </c>
      <c r="F1018" s="2">
        <v>0</v>
      </c>
      <c r="G1018" s="3">
        <f t="shared" si="38"/>
        <v>28487.606080000005</v>
      </c>
      <c r="H1018" s="3">
        <f t="shared" si="35"/>
        <v>0.44999999995343387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63659.79</v>
      </c>
      <c r="D1019" s="2">
        <f>BILANCA!E14</f>
        <v>63659.79</v>
      </c>
      <c r="E1019" s="2">
        <v>0</v>
      </c>
      <c r="F1019" s="2">
        <v>0</v>
      </c>
      <c r="G1019" s="3">
        <f t="shared" si="38"/>
        <v>1718.8143299999997</v>
      </c>
      <c r="H1019" s="3">
        <f t="shared" si="35"/>
        <v>0.41999999999825377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2022960.35</v>
      </c>
      <c r="D1020" s="2">
        <f>BILANCA!E15</f>
        <v>2022960.35</v>
      </c>
      <c r="E1020" s="2">
        <v>0</v>
      </c>
      <c r="F1020" s="2">
        <v>0</v>
      </c>
      <c r="G1020" s="3">
        <f t="shared" si="38"/>
        <v>60688.810500000007</v>
      </c>
      <c r="H1020" s="3">
        <f t="shared" si="35"/>
        <v>0.70000000018626451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19908.419999999998</v>
      </c>
      <c r="D1022" s="2">
        <f>BILANCA!E17</f>
        <v>19908.419999999998</v>
      </c>
      <c r="E1022" s="2">
        <v>0</v>
      </c>
      <c r="F1022" s="2">
        <v>0</v>
      </c>
      <c r="G1022" s="3">
        <f t="shared" si="38"/>
        <v>716.70312000000001</v>
      </c>
      <c r="H1022" s="3">
        <f t="shared" si="35"/>
        <v>0.83999999999650754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901707.94</v>
      </c>
      <c r="D1023" s="2">
        <f>BILANCA!E18</f>
        <v>928463.49</v>
      </c>
      <c r="E1023" s="2">
        <v>0</v>
      </c>
      <c r="F1023" s="2">
        <v>0</v>
      </c>
      <c r="G1023" s="3">
        <f t="shared" si="38"/>
        <v>35862.253960000002</v>
      </c>
      <c r="H1023" s="3">
        <f t="shared" si="35"/>
        <v>0.55000000004656613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33825.629999999976</v>
      </c>
      <c r="D1024" s="2">
        <f>BILANCA!E19</f>
        <v>24522.380000000005</v>
      </c>
      <c r="E1024" s="2">
        <v>0</v>
      </c>
      <c r="F1024" s="2">
        <v>0</v>
      </c>
      <c r="G1024" s="3">
        <f t="shared" si="38"/>
        <v>1160.1854599999999</v>
      </c>
      <c r="H1024" s="3">
        <f t="shared" si="35"/>
        <v>0.75000000002910383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125778.36</v>
      </c>
      <c r="D1025" s="2">
        <f>BILANCA!E20</f>
        <v>124473.9</v>
      </c>
      <c r="E1025" s="2">
        <v>0</v>
      </c>
      <c r="F1025" s="2">
        <v>0</v>
      </c>
      <c r="G1025" s="3">
        <f t="shared" si="38"/>
        <v>5620.8923999999997</v>
      </c>
      <c r="H1025" s="3">
        <f t="shared" si="35"/>
        <v>0.46000000000640284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3942.63</v>
      </c>
      <c r="D1026" s="2">
        <f>BILANCA!E21</f>
        <v>3882.9</v>
      </c>
      <c r="E1026" s="2">
        <v>0</v>
      </c>
      <c r="F1026" s="2">
        <v>0</v>
      </c>
      <c r="G1026" s="3">
        <f t="shared" si="38"/>
        <v>187.33488</v>
      </c>
      <c r="H1026" s="3">
        <f t="shared" si="35"/>
        <v>0.46999999999979991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6031.69</v>
      </c>
      <c r="D1027" s="2">
        <f>BILANCA!E22</f>
        <v>5766.66</v>
      </c>
      <c r="E1027" s="2">
        <v>0</v>
      </c>
      <c r="F1027" s="2">
        <v>0</v>
      </c>
      <c r="G1027" s="3">
        <f t="shared" si="38"/>
        <v>298.60516999999999</v>
      </c>
      <c r="H1027" s="3">
        <f t="shared" si="35"/>
        <v>0.6500000000005457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9755.93</v>
      </c>
      <c r="D1029" s="2">
        <f>BILANCA!E24</f>
        <v>9755.93</v>
      </c>
      <c r="E1029" s="2">
        <v>0</v>
      </c>
      <c r="F1029" s="2">
        <v>0</v>
      </c>
      <c r="G1029" s="3">
        <f t="shared" si="38"/>
        <v>556.08801000000005</v>
      </c>
      <c r="H1029" s="3">
        <f t="shared" si="35"/>
        <v>0.13999999999941792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26305.01</v>
      </c>
      <c r="D1030" s="2">
        <f>BILANCA!E25</f>
        <v>26305.01</v>
      </c>
      <c r="E1030" s="2">
        <v>0</v>
      </c>
      <c r="F1030" s="2">
        <v>0</v>
      </c>
      <c r="G1030" s="3">
        <f t="shared" si="38"/>
        <v>1578.3006</v>
      </c>
      <c r="H1030" s="3">
        <f t="shared" si="35"/>
        <v>1.9999999996798579E-2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83654.899999999994</v>
      </c>
      <c r="D1031" s="2">
        <f>BILANCA!E26</f>
        <v>86155.839999999997</v>
      </c>
      <c r="E1031" s="2">
        <v>0</v>
      </c>
      <c r="F1031" s="2">
        <v>0</v>
      </c>
      <c r="G1031" s="3">
        <f t="shared" si="38"/>
        <v>5375.2981799999998</v>
      </c>
      <c r="H1031" s="3">
        <f t="shared" si="35"/>
        <v>0.26000000000931323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221642.89</v>
      </c>
      <c r="D1033" s="2">
        <f>BILANCA!E28</f>
        <v>231817.86</v>
      </c>
      <c r="E1033" s="2">
        <v>0</v>
      </c>
      <c r="F1033" s="2">
        <v>0</v>
      </c>
      <c r="G1033" s="3">
        <f t="shared" si="38"/>
        <v>15761.408029999999</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5350.75</v>
      </c>
      <c r="D1034" s="2">
        <f>BILANCA!E29</f>
        <v>0</v>
      </c>
      <c r="E1034" s="2">
        <v>0</v>
      </c>
      <c r="F1034" s="2">
        <v>0</v>
      </c>
      <c r="G1034" s="3">
        <f t="shared" si="38"/>
        <v>128.41800000000001</v>
      </c>
      <c r="H1034" s="3">
        <f t="shared" si="35"/>
        <v>0.25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38463.18</v>
      </c>
      <c r="D1035" s="2">
        <f>BILANCA!E30</f>
        <v>38463.18</v>
      </c>
      <c r="E1035" s="2">
        <v>0</v>
      </c>
      <c r="F1035" s="2">
        <v>0</v>
      </c>
      <c r="G1035" s="3">
        <f t="shared" si="38"/>
        <v>2884.7385000000004</v>
      </c>
      <c r="H1035" s="3">
        <f t="shared" si="35"/>
        <v>0.36000000000058208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33112.43</v>
      </c>
      <c r="D1039" s="2">
        <f>BILANCA!E34</f>
        <v>38463.18</v>
      </c>
      <c r="E1039" s="2">
        <v>0</v>
      </c>
      <c r="F1039" s="2">
        <v>0</v>
      </c>
      <c r="G1039" s="3">
        <f t="shared" si="38"/>
        <v>3191.1249100000005</v>
      </c>
      <c r="H1039" s="3">
        <f t="shared" si="35"/>
        <v>0.61000000000058208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739.14999999999964</v>
      </c>
      <c r="D1040" s="2">
        <f>BILANCA!E35</f>
        <v>805.36999999999898</v>
      </c>
      <c r="E1040" s="2">
        <v>0</v>
      </c>
      <c r="F1040" s="2">
        <v>0</v>
      </c>
      <c r="G1040" s="3">
        <f t="shared" si="38"/>
        <v>70.496699999999919</v>
      </c>
      <c r="H1040" s="3">
        <f t="shared" si="35"/>
        <v>0.51999999999861757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12772.89</v>
      </c>
      <c r="D1041" s="2">
        <f>BILANCA!E36</f>
        <v>13082.89</v>
      </c>
      <c r="E1041" s="2">
        <v>0</v>
      </c>
      <c r="F1041" s="2">
        <v>0</v>
      </c>
      <c r="G1041" s="3">
        <f t="shared" si="38"/>
        <v>1207.0987700000001</v>
      </c>
      <c r="H1041" s="3">
        <f t="shared" si="35"/>
        <v>0.22000000000116415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12033.74</v>
      </c>
      <c r="D1045" s="2">
        <f>BILANCA!E40</f>
        <v>12277.52</v>
      </c>
      <c r="E1045" s="2">
        <v>0</v>
      </c>
      <c r="F1045" s="2">
        <v>0</v>
      </c>
      <c r="G1045" s="3">
        <f t="shared" si="38"/>
        <v>1280.6073000000001</v>
      </c>
      <c r="H1045" s="3">
        <f t="shared" si="35"/>
        <v>0.73999999999978172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680.21</v>
      </c>
      <c r="D1052" s="2">
        <f>BILANCA!E47</f>
        <v>680.21</v>
      </c>
      <c r="E1052" s="2">
        <v>0</v>
      </c>
      <c r="F1052" s="2">
        <v>0</v>
      </c>
      <c r="G1052" s="3">
        <f t="shared" si="38"/>
        <v>85.706460000000007</v>
      </c>
      <c r="H1052" s="3">
        <f t="shared" si="35"/>
        <v>0.42000000000007276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680.21</v>
      </c>
      <c r="D1055" s="2">
        <f>BILANCA!E50</f>
        <v>680.21</v>
      </c>
      <c r="E1055" s="2">
        <v>0</v>
      </c>
      <c r="F1055" s="2">
        <v>0</v>
      </c>
      <c r="G1055" s="3">
        <f t="shared" si="38"/>
        <v>91.82835</v>
      </c>
      <c r="H1055" s="3">
        <f t="shared" si="35"/>
        <v>0.42000000000007276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26373.47</v>
      </c>
      <c r="D1059" s="2">
        <f>BILANCA!E54</f>
        <v>28846.55</v>
      </c>
      <c r="E1059" s="2">
        <v>0</v>
      </c>
      <c r="F1059" s="2">
        <v>0</v>
      </c>
      <c r="G1059" s="3">
        <f t="shared" si="38"/>
        <v>4119.2619300000006</v>
      </c>
      <c r="H1059" s="3">
        <f t="shared" si="35"/>
        <v>0.92000000000189175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26373.47</v>
      </c>
      <c r="D1060" s="2">
        <f>BILANCA!E55</f>
        <v>28846.55</v>
      </c>
      <c r="E1060" s="2">
        <v>0</v>
      </c>
      <c r="F1060" s="2">
        <v>0</v>
      </c>
      <c r="G1060" s="3">
        <f t="shared" si="38"/>
        <v>4203.3285000000005</v>
      </c>
      <c r="H1060" s="3">
        <f t="shared" si="35"/>
        <v>0.92000000000189175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2750</v>
      </c>
      <c r="D1061" s="2">
        <f>BILANCA!E56</f>
        <v>2750</v>
      </c>
      <c r="E1061" s="2">
        <v>0</v>
      </c>
      <c r="F1061" s="2">
        <v>0</v>
      </c>
      <c r="G1061" s="3">
        <f t="shared" si="38"/>
        <v>420.75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2750</v>
      </c>
      <c r="D1062" s="2">
        <f>BILANCA!E57</f>
        <v>2750</v>
      </c>
      <c r="E1062" s="2">
        <v>0</v>
      </c>
      <c r="F1062" s="2">
        <v>0</v>
      </c>
      <c r="G1062" s="3">
        <f t="shared" si="38"/>
        <v>429</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90680.67</v>
      </c>
      <c r="D1074" s="2">
        <f>BILANCA!E69</f>
        <v>92242.34</v>
      </c>
      <c r="E1074" s="2">
        <v>0</v>
      </c>
      <c r="F1074" s="2">
        <v>0</v>
      </c>
      <c r="G1074" s="3">
        <f t="shared" si="38"/>
        <v>17610.582399999999</v>
      </c>
      <c r="H1074" s="3">
        <f t="shared" si="35"/>
        <v>0.66999999999825377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18360.84</v>
      </c>
      <c r="D1075" s="2">
        <f>BILANCA!E70</f>
        <v>0</v>
      </c>
      <c r="E1075" s="2">
        <v>0</v>
      </c>
      <c r="F1075" s="2">
        <v>0</v>
      </c>
      <c r="G1075" s="3">
        <f t="shared" si="38"/>
        <v>1193.4546</v>
      </c>
      <c r="H1075" s="3">
        <f t="shared" si="35"/>
        <v>0.15999999999985448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18259.939999999999</v>
      </c>
      <c r="D1076" s="2">
        <f>BILANCA!E71</f>
        <v>0</v>
      </c>
      <c r="E1076" s="2">
        <v>0</v>
      </c>
      <c r="F1076" s="2">
        <v>0</v>
      </c>
      <c r="G1076" s="3">
        <f t="shared" si="38"/>
        <v>1205.1560400000001</v>
      </c>
      <c r="H1076" s="3">
        <f t="shared" si="35"/>
        <v>6.0000000001309672E-2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18259.939999999999</v>
      </c>
      <c r="D1078" s="2">
        <f>BILANCA!E73</f>
        <v>0</v>
      </c>
      <c r="E1078" s="2">
        <v>0</v>
      </c>
      <c r="F1078" s="2">
        <v>0</v>
      </c>
      <c r="G1078" s="3">
        <f t="shared" si="38"/>
        <v>1241.6759199999999</v>
      </c>
      <c r="H1078" s="3">
        <f t="shared" si="35"/>
        <v>6.0000000001309672E-2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100.9</v>
      </c>
      <c r="D1085" s="2">
        <f>BILANCA!E80</f>
        <v>0</v>
      </c>
      <c r="E1085" s="2">
        <v>0</v>
      </c>
      <c r="F1085" s="2">
        <v>0</v>
      </c>
      <c r="G1085" s="3">
        <f t="shared" si="38"/>
        <v>7.5674999999999999</v>
      </c>
      <c r="H1085" s="3">
        <f t="shared" si="35"/>
        <v>9.9999999999994316E-2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1229.1799999999998</v>
      </c>
      <c r="D1087" s="2">
        <f>BILANCA!E82</f>
        <v>4990.09</v>
      </c>
      <c r="E1087" s="2">
        <v>0</v>
      </c>
      <c r="F1087" s="2">
        <v>0</v>
      </c>
      <c r="G1087" s="3">
        <f t="shared" si="38"/>
        <v>863.12072000000001</v>
      </c>
      <c r="H1087" s="3">
        <f t="shared" si="35"/>
        <v>0.26999999999998181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771.78</v>
      </c>
      <c r="D1090" s="2">
        <f>BILANCA!E85</f>
        <v>575.49</v>
      </c>
      <c r="E1090" s="2">
        <v>0</v>
      </c>
      <c r="F1090" s="2">
        <v>0</v>
      </c>
      <c r="G1090" s="3">
        <f t="shared" si="38"/>
        <v>153.82079999999999</v>
      </c>
      <c r="H1090" s="3">
        <f t="shared" si="35"/>
        <v>0.71000000000003638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457.4</v>
      </c>
      <c r="D1092" s="2">
        <f>BILANCA!E87</f>
        <v>4414.6000000000004</v>
      </c>
      <c r="E1092" s="2">
        <v>0</v>
      </c>
      <c r="F1092" s="2">
        <v>0</v>
      </c>
      <c r="G1092" s="3">
        <f t="shared" si="38"/>
        <v>761.50120000000004</v>
      </c>
      <c r="H1092" s="3">
        <f t="shared" si="35"/>
        <v>0.79999999999961346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294.51</v>
      </c>
      <c r="D1152" s="2">
        <f>BILANCA!E147</f>
        <v>87252.25</v>
      </c>
      <c r="E1152" s="2">
        <v>0</v>
      </c>
      <c r="F1152" s="2">
        <v>0</v>
      </c>
      <c r="G1152" s="3">
        <f t="shared" si="38"/>
        <v>24821.459419999999</v>
      </c>
      <c r="H1152" s="3">
        <f t="shared" si="41"/>
        <v>0.74000000000000909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79125.77</v>
      </c>
      <c r="E1155" s="2">
        <v>0</v>
      </c>
      <c r="F1155" s="2">
        <v>0</v>
      </c>
      <c r="G1155" s="3">
        <f t="shared" si="38"/>
        <v>22946.473299999998</v>
      </c>
      <c r="H1155" s="3">
        <f t="shared" si="41"/>
        <v>0.22999999999592546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79125.77</v>
      </c>
      <c r="E1161" s="2">
        <v>0</v>
      </c>
      <c r="F1161" s="2">
        <v>0</v>
      </c>
      <c r="G1161" s="3">
        <f t="shared" si="38"/>
        <v>23895.982540000001</v>
      </c>
      <c r="H1161" s="3">
        <f t="shared" si="41"/>
        <v>0.22999999999592546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294.51</v>
      </c>
      <c r="D1166" s="2">
        <f>BILANCA!E161</f>
        <v>729.51</v>
      </c>
      <c r="E1166" s="2">
        <v>0</v>
      </c>
      <c r="F1166" s="2">
        <v>0</v>
      </c>
      <c r="G1166" s="3">
        <f t="shared" si="38"/>
        <v>273.55068</v>
      </c>
      <c r="H1166" s="3">
        <f t="shared" si="41"/>
        <v>0.98000000000001819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7396.97</v>
      </c>
      <c r="E1167" s="2">
        <v>0</v>
      </c>
      <c r="F1167" s="2">
        <v>0</v>
      </c>
      <c r="G1167" s="3">
        <f t="shared" si="38"/>
        <v>2322.64858</v>
      </c>
      <c r="H1167" s="3">
        <f t="shared" si="41"/>
        <v>2.9999999999745341E-2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70796.14</v>
      </c>
      <c r="D1176" s="2">
        <f>BILANCA!E171</f>
        <v>0</v>
      </c>
      <c r="E1176" s="2">
        <v>0</v>
      </c>
      <c r="F1176" s="2">
        <v>0</v>
      </c>
      <c r="G1176" s="3">
        <f t="shared" si="38"/>
        <v>11752.159240000001</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70796.14</v>
      </c>
      <c r="D1179" s="2">
        <f>BILANCA!E174</f>
        <v>0</v>
      </c>
      <c r="E1179" s="2">
        <v>0</v>
      </c>
      <c r="F1179" s="2">
        <v>0</v>
      </c>
      <c r="G1179" s="3">
        <f t="shared" si="38"/>
        <v>11964.54766</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1348508.07</v>
      </c>
      <c r="D1180" s="2">
        <f>BILANCA!E176</f>
        <v>1308726.4100000001</v>
      </c>
      <c r="E1180" s="2">
        <v>0</v>
      </c>
      <c r="F1180" s="2">
        <v>0</v>
      </c>
      <c r="G1180" s="3">
        <f t="shared" si="38"/>
        <v>674213.3513000001</v>
      </c>
      <c r="H1180" s="3">
        <f t="shared" si="41"/>
        <v>0.48000000021420419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79255.099999999991</v>
      </c>
      <c r="D1181" s="2">
        <f>BILANCA!E177</f>
        <v>85808.51999999999</v>
      </c>
      <c r="E1181" s="2">
        <v>0</v>
      </c>
      <c r="F1181" s="2">
        <v>0</v>
      </c>
      <c r="G1181" s="3">
        <f t="shared" si="38"/>
        <v>42899.13594</v>
      </c>
      <c r="H1181" s="3">
        <f t="shared" si="41"/>
        <v>0.58000000000174623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79255.099999999991</v>
      </c>
      <c r="D1182" s="2">
        <f>BILANCA!E178</f>
        <v>82199.289999999994</v>
      </c>
      <c r="E1182" s="2">
        <v>0</v>
      </c>
      <c r="F1182" s="2">
        <v>0</v>
      </c>
      <c r="G1182" s="3">
        <f t="shared" si="38"/>
        <v>41908.432959999991</v>
      </c>
      <c r="H1182" s="3">
        <f t="shared" si="41"/>
        <v>0.38999999998486601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67257.399999999994</v>
      </c>
      <c r="D1183" s="2">
        <f>BILANCA!E179</f>
        <v>76487.929999999993</v>
      </c>
      <c r="E1183" s="2">
        <v>0</v>
      </c>
      <c r="F1183" s="2">
        <v>0</v>
      </c>
      <c r="G1183" s="3">
        <f t="shared" si="38"/>
        <v>38100.353979999993</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9799.98</v>
      </c>
      <c r="D1184" s="2">
        <f>BILANCA!E180</f>
        <v>5711.36</v>
      </c>
      <c r="E1184" s="2">
        <v>0</v>
      </c>
      <c r="F1184" s="2">
        <v>0</v>
      </c>
      <c r="G1184" s="3">
        <f t="shared" si="38"/>
        <v>3692.7497999999996</v>
      </c>
      <c r="H1184" s="3">
        <f t="shared" si="41"/>
        <v>0.38000000000010914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64.150000000000006</v>
      </c>
      <c r="D1185" s="2">
        <f>BILANCA!E181</f>
        <v>0</v>
      </c>
      <c r="E1185" s="2">
        <v>0</v>
      </c>
      <c r="F1185" s="2">
        <v>0</v>
      </c>
      <c r="G1185" s="3">
        <f t="shared" si="38"/>
        <v>11.22625</v>
      </c>
      <c r="H1185" s="3">
        <f t="shared" si="41"/>
        <v>0.15000000000000568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64.150000000000006</v>
      </c>
      <c r="D1188" s="2">
        <f>BILANCA!E184</f>
        <v>0</v>
      </c>
      <c r="E1188" s="2">
        <v>0</v>
      </c>
      <c r="F1188" s="2">
        <v>0</v>
      </c>
      <c r="G1188" s="3">
        <f t="shared" si="38"/>
        <v>11.418700000000001</v>
      </c>
      <c r="H1188" s="3">
        <f t="shared" si="41"/>
        <v>0.15000000000000568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2133.5700000000002</v>
      </c>
      <c r="D1200" s="2">
        <f>BILANCA!E196</f>
        <v>0</v>
      </c>
      <c r="E1200" s="2">
        <v>0</v>
      </c>
      <c r="F1200" s="2">
        <v>0</v>
      </c>
      <c r="G1200" s="3">
        <f t="shared" si="38"/>
        <v>405.37830000000002</v>
      </c>
      <c r="H1200" s="3">
        <f t="shared" si="41"/>
        <v>0.42999999999983629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3609.23</v>
      </c>
      <c r="E1251" s="2">
        <v>0</v>
      </c>
      <c r="F1251" s="2">
        <v>0</v>
      </c>
      <c r="G1251" s="3">
        <f>B1251/1000*C1251+B1251/500*D1251</f>
        <v>1739.64886</v>
      </c>
      <c r="H1251" s="3">
        <f>ABS(C1251-ROUND(C1251,0))+ABS(D1251-ROUND(D1251,0))</f>
        <v>0.23000000000001819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1269252.97</v>
      </c>
      <c r="D1255" s="2">
        <f>BILANCA!E251</f>
        <v>1222917.8900000001</v>
      </c>
      <c r="E1255" s="2">
        <v>0</v>
      </c>
      <c r="F1255" s="2">
        <v>0</v>
      </c>
      <c r="G1255" s="3">
        <f t="shared" si="38"/>
        <v>910196.74375000002</v>
      </c>
      <c r="H1255" s="3">
        <f t="shared" si="41"/>
        <v>0.13999999989755452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1257827.3899999999</v>
      </c>
      <c r="D1256" s="2">
        <f>BILANCA!E252</f>
        <v>1216484.06</v>
      </c>
      <c r="E1256" s="2">
        <v>0</v>
      </c>
      <c r="F1256" s="2">
        <v>0</v>
      </c>
      <c r="G1256" s="3">
        <f t="shared" si="38"/>
        <v>907935.69545999996</v>
      </c>
      <c r="H1256" s="3">
        <f t="shared" si="41"/>
        <v>0.44999999995343387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1257827.3899999999</v>
      </c>
      <c r="D1257" s="2">
        <f>BILANCA!E253</f>
        <v>1216484.06</v>
      </c>
      <c r="E1257" s="2">
        <v>0</v>
      </c>
      <c r="F1257" s="2">
        <v>0</v>
      </c>
      <c r="G1257" s="3">
        <f t="shared" si="38"/>
        <v>911626.49096999993</v>
      </c>
      <c r="H1257" s="3">
        <f t="shared" si="41"/>
        <v>0.44999999995343387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11131.07</v>
      </c>
      <c r="D1259" s="2">
        <f>BILANCA!E255</f>
        <v>-73421.45</v>
      </c>
      <c r="E1259" s="2">
        <v>0</v>
      </c>
      <c r="F1259" s="2">
        <v>0</v>
      </c>
      <c r="G1259" s="3">
        <f t="shared" si="38"/>
        <v>-33792.245669999997</v>
      </c>
      <c r="H1259" s="3">
        <f t="shared" si="41"/>
        <v>0.51999999999679858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24348.57</v>
      </c>
      <c r="D1260" s="2">
        <f>BILANCA!E256</f>
        <v>0</v>
      </c>
      <c r="E1260" s="2">
        <v>0</v>
      </c>
      <c r="F1260" s="2">
        <v>0</v>
      </c>
      <c r="G1260" s="3">
        <f t="shared" si="38"/>
        <v>6087.1424999999999</v>
      </c>
      <c r="H1260" s="3">
        <f t="shared" si="41"/>
        <v>0.43000000000029104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24348.57</v>
      </c>
      <c r="D1261" s="2">
        <f>BILANCA!E257</f>
        <v>0</v>
      </c>
      <c r="E1261" s="2">
        <v>0</v>
      </c>
      <c r="F1261" s="2">
        <v>0</v>
      </c>
      <c r="G1261" s="3">
        <f t="shared" si="38"/>
        <v>6111.49107</v>
      </c>
      <c r="H1261" s="3">
        <f t="shared" si="41"/>
        <v>0.43000000000029104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13217.5</v>
      </c>
      <c r="D1264" s="2">
        <f>BILANCA!E260</f>
        <v>73421.45</v>
      </c>
      <c r="E1264" s="2">
        <v>0</v>
      </c>
      <c r="F1264" s="2">
        <v>0</v>
      </c>
      <c r="G1264" s="3">
        <f t="shared" si="38"/>
        <v>40655.3416</v>
      </c>
      <c r="H1264" s="3">
        <f t="shared" si="41"/>
        <v>0.94999999999708962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70489.7</v>
      </c>
      <c r="E1265" s="2">
        <v>0</v>
      </c>
      <c r="F1265" s="2">
        <v>0</v>
      </c>
      <c r="G1265" s="3">
        <f t="shared" si="38"/>
        <v>35949.746999999996</v>
      </c>
      <c r="H1265" s="3">
        <f t="shared" si="41"/>
        <v>0.30000000000291038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13217.5</v>
      </c>
      <c r="D1266" s="2">
        <f>BILANCA!E262</f>
        <v>2931.75</v>
      </c>
      <c r="E1266" s="2">
        <v>0</v>
      </c>
      <c r="F1266" s="2">
        <v>0</v>
      </c>
      <c r="G1266" s="3">
        <f t="shared" si="38"/>
        <v>4884.7360000000008</v>
      </c>
      <c r="H1266" s="3">
        <f t="shared" si="41"/>
        <v>0.75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294.51</v>
      </c>
      <c r="D1278" s="2">
        <f>BILANCA!E274</f>
        <v>79855.28</v>
      </c>
      <c r="E1278" s="2">
        <v>0</v>
      </c>
      <c r="F1278" s="2">
        <v>0</v>
      </c>
      <c r="G1278" s="3">
        <f t="shared" si="38"/>
        <v>42881.358760000003</v>
      </c>
      <c r="H1278" s="3">
        <f t="shared" si="41"/>
        <v>0.76999999999884494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79125.77</v>
      </c>
      <c r="E1281" s="2">
        <v>0</v>
      </c>
      <c r="F1281" s="2">
        <v>0</v>
      </c>
      <c r="G1281" s="3">
        <f t="shared" si="48"/>
        <v>42886.167340000007</v>
      </c>
      <c r="H1281" s="3">
        <f t="shared" si="49"/>
        <v>0.22999999999592546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79125.77</v>
      </c>
      <c r="E1287" s="2">
        <v>0</v>
      </c>
      <c r="F1287" s="2">
        <v>0</v>
      </c>
      <c r="G1287" s="3">
        <f t="shared" si="48"/>
        <v>43835.676580000007</v>
      </c>
      <c r="H1287" s="3">
        <f t="shared" si="49"/>
        <v>0.22999999999592546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94.51</v>
      </c>
      <c r="D1291" s="2">
        <f>BILANCA!E287</f>
        <v>529.51</v>
      </c>
      <c r="E1291" s="2">
        <v>0</v>
      </c>
      <c r="F1291" s="2">
        <v>0</v>
      </c>
      <c r="G1291" s="3">
        <f t="shared" si="48"/>
        <v>324.14193000000006</v>
      </c>
      <c r="H1291" s="3">
        <f t="shared" si="49"/>
        <v>0.98000000000000398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200</v>
      </c>
      <c r="D1292" s="2">
        <f>BILANCA!E288</f>
        <v>200</v>
      </c>
      <c r="E1292" s="2">
        <v>0</v>
      </c>
      <c r="F1292" s="2">
        <v>0</v>
      </c>
      <c r="G1292" s="3">
        <f t="shared" si="48"/>
        <v>169.2</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94.51</v>
      </c>
      <c r="D1305" s="2">
        <f>BILANCA!E302</f>
        <v>79125.77</v>
      </c>
      <c r="E1305" s="2">
        <v>0</v>
      </c>
      <c r="F1305" s="2">
        <v>0</v>
      </c>
      <c r="G1305" s="3">
        <f t="shared" si="38"/>
        <v>46712.084749999995</v>
      </c>
      <c r="H1305" s="3">
        <f t="shared" si="41"/>
        <v>0.71999999999592035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200</v>
      </c>
      <c r="D1306" s="2">
        <f>BILANCA!E303</f>
        <v>8126.48</v>
      </c>
      <c r="E1306" s="2">
        <v>0</v>
      </c>
      <c r="F1306" s="2">
        <v>0</v>
      </c>
      <c r="G1306" s="3">
        <f t="shared" si="38"/>
        <v>4870.0761599999996</v>
      </c>
      <c r="H1306" s="3">
        <f t="shared" si="41"/>
        <v>0.47999999999956344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457.4</v>
      </c>
      <c r="D1311" s="2">
        <f>BILANCA!E308</f>
        <v>4414.6000000000004</v>
      </c>
      <c r="E1311" s="2">
        <v>0</v>
      </c>
      <c r="F1311" s="2">
        <v>0</v>
      </c>
      <c r="G1311" s="3">
        <f t="shared" si="52"/>
        <v>2795.2666000000004</v>
      </c>
      <c r="H1311" s="3">
        <f t="shared" si="41"/>
        <v>0.79999999999961346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79255.100000000006</v>
      </c>
      <c r="D1340" s="2">
        <f>BILANCA!E337</f>
        <v>82199.289999999994</v>
      </c>
      <c r="E1340" s="2">
        <v>0</v>
      </c>
      <c r="F1340" s="2">
        <v>0</v>
      </c>
      <c r="G1340" s="3">
        <f t="shared" si="52"/>
        <v>80405.714399999997</v>
      </c>
      <c r="H1340" s="3">
        <f t="shared" si="41"/>
        <v>0.38999999999941792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1229.18</v>
      </c>
      <c r="D1347" s="2">
        <f>BILANCA!E344</f>
        <v>0</v>
      </c>
      <c r="E1347" s="2">
        <v>0</v>
      </c>
      <c r="F1347" s="2">
        <v>0</v>
      </c>
      <c r="G1347" s="3">
        <f t="shared" si="52"/>
        <v>414.23366000000004</v>
      </c>
      <c r="H1347" s="3">
        <f t="shared" si="41"/>
        <v>0.18000000000006366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29.76</v>
      </c>
      <c r="E1368" s="2">
        <v>0</v>
      </c>
      <c r="F1368" s="2">
        <v>0</v>
      </c>
      <c r="G1368" s="3">
        <f t="shared" si="57"/>
        <v>21.308160000000001</v>
      </c>
      <c r="H1368" s="3">
        <f t="shared" si="58"/>
        <v>0.23999999999999844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593.12</v>
      </c>
      <c r="E1382" s="2">
        <v>0</v>
      </c>
      <c r="F1382" s="2">
        <v>0</v>
      </c>
      <c r="G1382" s="3">
        <f t="shared" si="59"/>
        <v>441.28127999999998</v>
      </c>
      <c r="H1382" s="3">
        <f t="shared" si="60"/>
        <v>0.12000000000000455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2986.35</v>
      </c>
      <c r="E1383" s="2">
        <v>0</v>
      </c>
      <c r="F1383" s="2">
        <v>0</v>
      </c>
      <c r="G1383" s="3">
        <f t="shared" si="59"/>
        <v>2227.8170999999998</v>
      </c>
      <c r="H1383" s="3">
        <f t="shared" si="60"/>
        <v>0.34999999999990905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1094341.5899999999</v>
      </c>
      <c r="D1510" s="2">
        <f>'RAS-funkcijski'!E114</f>
        <v>1258973.01</v>
      </c>
      <c r="E1510" s="2">
        <v>0</v>
      </c>
      <c r="F1510" s="2">
        <v>0</v>
      </c>
      <c r="G1510" s="3">
        <f t="shared" si="52"/>
        <v>397351.63709999993</v>
      </c>
      <c r="H1510" s="3">
        <f t="shared" si="63"/>
        <v>0.42000000015832484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1063802.6499999999</v>
      </c>
      <c r="D1511" s="2">
        <f>'RAS-funkcijski'!E115</f>
        <v>1227676.78</v>
      </c>
      <c r="E1511" s="2">
        <v>0</v>
      </c>
      <c r="F1511" s="2">
        <v>0</v>
      </c>
      <c r="G1511" s="3">
        <f t="shared" si="52"/>
        <v>390626.33930999995</v>
      </c>
      <c r="H1511" s="3">
        <f t="shared" si="63"/>
        <v>0.57000000006519258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1063802.6499999999</v>
      </c>
      <c r="D1513" s="2">
        <f>'RAS-funkcijski'!E117</f>
        <v>1227676.78</v>
      </c>
      <c r="E1513" s="2">
        <v>0</v>
      </c>
      <c r="F1513" s="2">
        <v>0</v>
      </c>
      <c r="G1513" s="3">
        <f t="shared" si="52"/>
        <v>397664.65173000004</v>
      </c>
      <c r="H1513" s="3">
        <f t="shared" si="63"/>
        <v>0.57000000006519258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30538.94</v>
      </c>
      <c r="D1522" s="2">
        <f>'RAS-funkcijski'!E126</f>
        <v>31296.23</v>
      </c>
      <c r="E1522" s="2">
        <v>0</v>
      </c>
      <c r="F1522" s="2">
        <v>0</v>
      </c>
      <c r="G1522" s="3">
        <f t="shared" si="52"/>
        <v>11362.030799999999</v>
      </c>
      <c r="H1522" s="3">
        <f t="shared" si="63"/>
        <v>0.29000000000087311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1094341.5899999999</v>
      </c>
      <c r="D1537" s="14">
        <f>'RAS-funkcijski'!E141</f>
        <v>1258973.01</v>
      </c>
      <c r="E1537" s="14">
        <v>0</v>
      </c>
      <c r="F1537" s="14">
        <v>0</v>
      </c>
      <c r="G1537" s="15">
        <f t="shared" si="52"/>
        <v>494883.40257000003</v>
      </c>
      <c r="H1537" s="15">
        <f t="shared" si="63"/>
        <v>0.42000000015832484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79255.100000000006</v>
      </c>
      <c r="D1582" s="7"/>
      <c r="E1582" s="7">
        <v>0</v>
      </c>
      <c r="F1582" s="7">
        <v>0</v>
      </c>
      <c r="G1582" s="8">
        <f t="shared" ref="G1582:G1686" si="70">B1582/1000*C1582</f>
        <v>79.255100000000013</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1197759.99</v>
      </c>
      <c r="D1583" s="2">
        <v>0</v>
      </c>
      <c r="E1583" s="2">
        <v>0</v>
      </c>
      <c r="F1583" s="2">
        <v>0</v>
      </c>
      <c r="G1583" s="3">
        <f t="shared" si="70"/>
        <v>2395.51998</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1177656.04</v>
      </c>
      <c r="D1585" s="2">
        <v>0</v>
      </c>
      <c r="E1585" s="2">
        <v>0</v>
      </c>
      <c r="F1585" s="2">
        <v>0</v>
      </c>
      <c r="G1585" s="3">
        <f t="shared" si="70"/>
        <v>4710.6241600000003</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890961.09</v>
      </c>
      <c r="D1586" s="2">
        <v>0</v>
      </c>
      <c r="E1586" s="2">
        <v>0</v>
      </c>
      <c r="F1586" s="2">
        <v>0</v>
      </c>
      <c r="G1586" s="3">
        <f t="shared" si="70"/>
        <v>4454.8054499999998</v>
      </c>
      <c r="H1586" s="3">
        <f t="shared" si="71"/>
        <v>8.999999996740371E-2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186024.06</v>
      </c>
      <c r="D1587" s="2">
        <v>0</v>
      </c>
      <c r="E1587" s="2">
        <v>0</v>
      </c>
      <c r="F1587" s="2">
        <v>0</v>
      </c>
      <c r="G1587" s="3">
        <f t="shared" si="70"/>
        <v>1116.14436</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727.09</v>
      </c>
      <c r="D1588" s="2">
        <v>0</v>
      </c>
      <c r="E1588" s="2">
        <v>0</v>
      </c>
      <c r="F1588" s="2">
        <v>0</v>
      </c>
      <c r="G1588" s="3">
        <f t="shared" si="70"/>
        <v>5.0896300000000005</v>
      </c>
      <c r="H1588" s="3">
        <f t="shared" si="71"/>
        <v>9.0000000000031832E-2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99656</v>
      </c>
      <c r="D1591" s="2">
        <v>0</v>
      </c>
      <c r="E1591" s="2">
        <v>0</v>
      </c>
      <c r="F1591" s="2">
        <v>0</v>
      </c>
      <c r="G1591" s="3">
        <f t="shared" si="70"/>
        <v>996.56000000000006</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287.8</v>
      </c>
      <c r="D1592" s="2">
        <v>0</v>
      </c>
      <c r="E1592" s="2">
        <v>0</v>
      </c>
      <c r="F1592" s="2">
        <v>0</v>
      </c>
      <c r="G1592" s="3">
        <f t="shared" si="70"/>
        <v>3.1657999999999999</v>
      </c>
      <c r="H1592" s="3">
        <f t="shared" si="71"/>
        <v>0.19999999999998863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10955.79</v>
      </c>
      <c r="D1594" s="2">
        <v>0</v>
      </c>
      <c r="E1594" s="2">
        <v>0</v>
      </c>
      <c r="F1594" s="2">
        <v>0</v>
      </c>
      <c r="G1594" s="3">
        <f t="shared" si="70"/>
        <v>142.42527000000001</v>
      </c>
      <c r="H1594" s="3">
        <f t="shared" si="71"/>
        <v>0.20999999999912689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9148.16</v>
      </c>
      <c r="D1601" s="2">
        <v>0</v>
      </c>
      <c r="E1601" s="2">
        <v>0</v>
      </c>
      <c r="F1601" s="2">
        <v>0</v>
      </c>
      <c r="G1601" s="3">
        <f>B1601/1000*C1601</f>
        <v>182.9632</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1191206.57</v>
      </c>
      <c r="D1602" s="2">
        <v>0</v>
      </c>
      <c r="E1602" s="2">
        <v>0</v>
      </c>
      <c r="F1602" s="2">
        <v>0</v>
      </c>
      <c r="G1602" s="3">
        <f t="shared" si="70"/>
        <v>25015.337970000004</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1172578.28</v>
      </c>
      <c r="D1604" s="2">
        <v>0</v>
      </c>
      <c r="E1604" s="2">
        <v>0</v>
      </c>
      <c r="F1604" s="2">
        <v>0</v>
      </c>
      <c r="G1604" s="3">
        <f t="shared" si="70"/>
        <v>26969.300439999999</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881730.56000000006</v>
      </c>
      <c r="D1605" s="2">
        <v>0</v>
      </c>
      <c r="E1605" s="2">
        <v>0</v>
      </c>
      <c r="F1605" s="2">
        <v>0</v>
      </c>
      <c r="G1605" s="3">
        <f t="shared" si="70"/>
        <v>21161.533440000003</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190112.68</v>
      </c>
      <c r="D1606" s="2">
        <v>0</v>
      </c>
      <c r="E1606" s="2">
        <v>0</v>
      </c>
      <c r="F1606" s="2">
        <v>0</v>
      </c>
      <c r="G1606" s="3">
        <f t="shared" si="70"/>
        <v>4752.817</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791.24</v>
      </c>
      <c r="D1607" s="2">
        <v>0</v>
      </c>
      <c r="E1607" s="2">
        <v>0</v>
      </c>
      <c r="F1607" s="2">
        <v>0</v>
      </c>
      <c r="G1607" s="3">
        <f t="shared" si="70"/>
        <v>20.572240000000001</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99656</v>
      </c>
      <c r="D1610" s="2">
        <v>0</v>
      </c>
      <c r="E1610" s="2">
        <v>0</v>
      </c>
      <c r="F1610" s="2">
        <v>0</v>
      </c>
      <c r="G1610" s="3">
        <f t="shared" si="70"/>
        <v>2890.0240000000003</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287.8</v>
      </c>
      <c r="D1611" s="2">
        <v>0</v>
      </c>
      <c r="E1611" s="2">
        <v>0</v>
      </c>
      <c r="F1611" s="2">
        <v>0</v>
      </c>
      <c r="G1611" s="3">
        <f t="shared" si="70"/>
        <v>8.6340000000000003</v>
      </c>
      <c r="H1611" s="3">
        <f t="shared" si="71"/>
        <v>0.19999999999998863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10955.79</v>
      </c>
      <c r="D1613" s="2">
        <v>0</v>
      </c>
      <c r="E1613" s="2">
        <v>0</v>
      </c>
      <c r="F1613" s="2">
        <v>0</v>
      </c>
      <c r="G1613" s="3">
        <f t="shared" si="70"/>
        <v>350.58528000000001</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7672.5</v>
      </c>
      <c r="D1620" s="2">
        <v>0</v>
      </c>
      <c r="E1620" s="2">
        <v>0</v>
      </c>
      <c r="F1620" s="2">
        <v>0</v>
      </c>
      <c r="G1620" s="3">
        <f>B1620/1000*C1620</f>
        <v>299.22750000000002</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85808.520000000019</v>
      </c>
      <c r="D1621" s="2">
        <v>0</v>
      </c>
      <c r="E1621" s="2">
        <v>0</v>
      </c>
      <c r="F1621" s="2">
        <v>0</v>
      </c>
      <c r="G1621" s="3">
        <f t="shared" si="70"/>
        <v>3432.3408000000009</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85808.52</v>
      </c>
      <c r="D1681" s="2">
        <v>0</v>
      </c>
      <c r="E1681" s="2">
        <v>0</v>
      </c>
      <c r="F1681" s="2">
        <v>0</v>
      </c>
      <c r="G1681" s="3">
        <f t="shared" si="70"/>
        <v>8580.8520000000008</v>
      </c>
      <c r="H1681" s="3">
        <f t="shared" si="71"/>
        <v>0.47999999999592546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85808.52</v>
      </c>
      <c r="D1683" s="2">
        <v>0</v>
      </c>
      <c r="E1683" s="2">
        <v>0</v>
      </c>
      <c r="F1683" s="2">
        <v>0</v>
      </c>
      <c r="G1683" s="3">
        <f t="shared" si="70"/>
        <v>8752.4690399999999</v>
      </c>
      <c r="H1683" s="3">
        <f t="shared" si="71"/>
        <v>0.47999999999592546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120" zoomScaleNormal="12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4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8800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1094698.55</v>
      </c>
      <c r="I17" s="275">
        <f>'PR-RAS'!E6</f>
        <v>1174420.49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1078253.5299999998</v>
      </c>
      <c r="I18" s="275">
        <f>'PR-RAS'!E152</f>
        <v>1248017.22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11131.070000000196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73421.450000000012</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1257827.3999999999</v>
      </c>
      <c r="I22" s="275">
        <f>BILANCA!E7</f>
        <v>1216484.0700000003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90680.67</v>
      </c>
      <c r="I23" s="275">
        <f>BILANCA!E69</f>
        <v>92242.34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79255.099999999991</v>
      </c>
      <c r="I24" s="275">
        <f>BILANCA!E177</f>
        <v>85808.51999999999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1269252.97</v>
      </c>
      <c r="I25" s="275">
        <f>BILANCA!E251</f>
        <v>1222917.8900000001</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1094341.5899999999</v>
      </c>
      <c r="I30" s="275">
        <f>'RAS-funkcijski'!E114</f>
        <v>1258973.01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1094341.5899999999</v>
      </c>
      <c r="I31" s="275">
        <f>'RAS-funkcijski'!E141</f>
        <v>1258973.01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79255.100000000006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85808.520000000019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85808.52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1"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1094698.55</v>
      </c>
      <c r="E6" s="60">
        <f>E7+E43+E49+E82+E106+E125+E134+E140</f>
        <v>1174420.49</v>
      </c>
      <c r="F6" s="45">
        <f t="shared" ref="F6:F132" si="0">IF(D6&lt;&gt;0,IF(E6/D6&gt;=100,"&gt;&gt;100",E6/D6*100),"-")</f>
        <v>107.2825473277552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890022.44</v>
      </c>
      <c r="E49" s="60">
        <f>E50+E53+E58+E61+E64+E68+E71+E74+E77</f>
        <v>957665.51</v>
      </c>
      <c r="F49" s="45">
        <f t="shared" si="0"/>
        <v>107.60015331748265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862834.2</v>
      </c>
      <c r="E68" s="60">
        <f t="shared" si="11"/>
        <v>919913.70000000007</v>
      </c>
      <c r="F68" s="45">
        <f t="shared" si="0"/>
        <v>106.61534973926625</v>
      </c>
    </row>
    <row r="69" spans="1:6" ht="12.75" customHeight="1" x14ac:dyDescent="0.2">
      <c r="A69" s="63" t="s">
        <v>141</v>
      </c>
      <c r="B69" s="64" t="s">
        <v>142</v>
      </c>
      <c r="C69" s="247" t="s">
        <v>141</v>
      </c>
      <c r="D69" s="194">
        <v>855271.32</v>
      </c>
      <c r="E69" s="194">
        <v>911889.66</v>
      </c>
      <c r="F69" s="45">
        <f t="shared" si="0"/>
        <v>106.61992734656414</v>
      </c>
    </row>
    <row r="70" spans="1:6" ht="24" x14ac:dyDescent="0.2">
      <c r="A70" s="63" t="s">
        <v>143</v>
      </c>
      <c r="B70" s="64" t="s">
        <v>144</v>
      </c>
      <c r="C70" s="247" t="s">
        <v>143</v>
      </c>
      <c r="D70" s="194">
        <v>7562.88</v>
      </c>
      <c r="E70" s="194">
        <v>8024.04</v>
      </c>
      <c r="F70" s="45">
        <f t="shared" si="0"/>
        <v>106.09767707539986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27188.240000000002</v>
      </c>
      <c r="E77" s="60">
        <f t="shared" si="14"/>
        <v>37751.81</v>
      </c>
      <c r="F77" s="45">
        <f t="shared" si="0"/>
        <v>138.85345281636469</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27188.240000000002</v>
      </c>
      <c r="E80" s="194">
        <v>37751.81</v>
      </c>
      <c r="F80" s="45">
        <f t="shared" si="0"/>
        <v>138.85345281636469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7954.25</v>
      </c>
      <c r="E106" s="60">
        <f>E107+E112+E120+E124</f>
        <v>10488.15</v>
      </c>
      <c r="F106" s="45">
        <f t="shared" si="0"/>
        <v>131.85592607725428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7954.25</v>
      </c>
      <c r="E112" s="60">
        <f t="shared" si="20"/>
        <v>10488.15</v>
      </c>
      <c r="F112" s="45">
        <f t="shared" si="0"/>
        <v>131.85592607725428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7954.25</v>
      </c>
      <c r="E117" s="194">
        <v>10488.15</v>
      </c>
      <c r="F117" s="45">
        <f t="shared" si="0"/>
        <v>131.85592607725428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434.55</v>
      </c>
      <c r="E125" s="60">
        <f t="shared" si="22"/>
        <v>1513</v>
      </c>
      <c r="F125" s="45">
        <f t="shared" si="0"/>
        <v>348.17627430675412</v>
      </c>
    </row>
    <row r="126" spans="1:6" ht="12.75" customHeight="1" x14ac:dyDescent="0.2">
      <c r="A126" s="63">
        <v>661</v>
      </c>
      <c r="B126" s="65" t="s">
        <v>255</v>
      </c>
      <c r="C126" s="247" t="s">
        <v>256</v>
      </c>
      <c r="D126" s="60">
        <f t="shared" ref="D126:E126" si="23">SUM(D127:D128)</f>
        <v>434.55</v>
      </c>
      <c r="E126" s="60">
        <f t="shared" si="23"/>
        <v>1513</v>
      </c>
      <c r="F126" s="45">
        <f t="shared" si="0"/>
        <v>348.17627430675412</v>
      </c>
    </row>
    <row r="127" spans="1:6" ht="12.75" customHeight="1" x14ac:dyDescent="0.2">
      <c r="A127" s="63">
        <v>6614</v>
      </c>
      <c r="B127" s="65" t="s">
        <v>257</v>
      </c>
      <c r="C127" s="247" t="s">
        <v>258</v>
      </c>
      <c r="D127" s="194">
        <v>34.549999999999997</v>
      </c>
      <c r="E127" s="194">
        <v>13</v>
      </c>
      <c r="F127" s="45">
        <f t="shared" si="0"/>
        <v>37.626628075253258</v>
      </c>
    </row>
    <row r="128" spans="1:6" ht="12.75" customHeight="1" x14ac:dyDescent="0.2">
      <c r="A128" s="63">
        <v>6615</v>
      </c>
      <c r="B128" s="65" t="s">
        <v>259</v>
      </c>
      <c r="C128" s="247" t="s">
        <v>260</v>
      </c>
      <c r="D128" s="194">
        <v>400</v>
      </c>
      <c r="E128" s="194">
        <v>1500</v>
      </c>
      <c r="F128" s="45">
        <f t="shared" si="0"/>
        <v>375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196287.31</v>
      </c>
      <c r="E134" s="60">
        <f t="shared" si="25"/>
        <v>204753.83</v>
      </c>
      <c r="F134" s="45">
        <f t="shared" ref="F134:F229" si="26">IF(D134&lt;&gt;0,IF(E134/D134&gt;=100,"&gt;&gt;100",E134/D134*100),"-")</f>
        <v>104.31333029119405</v>
      </c>
    </row>
    <row r="135" spans="1:6" ht="24" x14ac:dyDescent="0.2">
      <c r="A135" s="63">
        <v>671</v>
      </c>
      <c r="B135" s="182" t="s">
        <v>273</v>
      </c>
      <c r="C135" s="247" t="s">
        <v>274</v>
      </c>
      <c r="D135" s="60">
        <f t="shared" ref="D135:E135" si="27">SUM(D136:D138)</f>
        <v>196287.31</v>
      </c>
      <c r="E135" s="60">
        <f t="shared" si="27"/>
        <v>204753.83</v>
      </c>
      <c r="F135" s="45">
        <f t="shared" si="26"/>
        <v>104.31333029119405</v>
      </c>
    </row>
    <row r="136" spans="1:6" ht="12.75" customHeight="1" x14ac:dyDescent="0.2">
      <c r="A136" s="63">
        <v>6711</v>
      </c>
      <c r="B136" s="65" t="s">
        <v>275</v>
      </c>
      <c r="C136" s="247" t="s">
        <v>276</v>
      </c>
      <c r="D136" s="194">
        <v>193537.31</v>
      </c>
      <c r="E136" s="194">
        <v>204753.83</v>
      </c>
      <c r="F136" s="45">
        <f t="shared" si="26"/>
        <v>105.79553368805219</v>
      </c>
    </row>
    <row r="137" spans="1:6" ht="24" x14ac:dyDescent="0.2">
      <c r="A137" s="63">
        <v>6712</v>
      </c>
      <c r="B137" s="182" t="s">
        <v>277</v>
      </c>
      <c r="C137" s="247" t="s">
        <v>278</v>
      </c>
      <c r="D137" s="194">
        <v>2750</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1078253.5299999998</v>
      </c>
      <c r="E152" s="60">
        <f>E153+E164+E202+E221+E230+E262+E273</f>
        <v>1248017.22</v>
      </c>
      <c r="F152" s="45">
        <f t="shared" si="26"/>
        <v>115.74432035478708</v>
      </c>
    </row>
    <row r="153" spans="1:6" ht="12.75" customHeight="1" x14ac:dyDescent="0.2">
      <c r="A153" s="63">
        <v>31</v>
      </c>
      <c r="B153" s="64" t="s">
        <v>308</v>
      </c>
      <c r="C153" s="247" t="s">
        <v>3</v>
      </c>
      <c r="D153" s="60">
        <f t="shared" ref="D153:E153" si="30">D154+D159+D160</f>
        <v>799320.39999999991</v>
      </c>
      <c r="E153" s="60">
        <f t="shared" si="30"/>
        <v>949887.64999999991</v>
      </c>
      <c r="F153" s="45">
        <f t="shared" si="26"/>
        <v>118.83690820351889</v>
      </c>
    </row>
    <row r="154" spans="1:6" ht="12.75" customHeight="1" x14ac:dyDescent="0.2">
      <c r="A154" s="63">
        <v>311</v>
      </c>
      <c r="B154" s="64" t="s">
        <v>309</v>
      </c>
      <c r="C154" s="247" t="s">
        <v>310</v>
      </c>
      <c r="D154" s="60">
        <f t="shared" ref="D154:E154" si="31">SUM(D155:D158)</f>
        <v>654202.23</v>
      </c>
      <c r="E154" s="60">
        <f t="shared" si="31"/>
        <v>776609.7699999999</v>
      </c>
      <c r="F154" s="45">
        <f t="shared" si="26"/>
        <v>118.71096342792961</v>
      </c>
    </row>
    <row r="155" spans="1:6" ht="12.75" customHeight="1" x14ac:dyDescent="0.2">
      <c r="A155" s="63">
        <v>3111</v>
      </c>
      <c r="B155" s="64" t="s">
        <v>311</v>
      </c>
      <c r="C155" s="247" t="s">
        <v>312</v>
      </c>
      <c r="D155" s="194">
        <v>630072.48</v>
      </c>
      <c r="E155" s="194">
        <v>746970.95</v>
      </c>
      <c r="F155" s="45">
        <f t="shared" si="26"/>
        <v>118.5531781994351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8545.42</v>
      </c>
      <c r="E157" s="194">
        <v>9762.25</v>
      </c>
      <c r="F157" s="45">
        <f t="shared" si="26"/>
        <v>114.23955756416888</v>
      </c>
    </row>
    <row r="158" spans="1:6" ht="12.75" customHeight="1" x14ac:dyDescent="0.2">
      <c r="A158" s="63">
        <v>3114</v>
      </c>
      <c r="B158" s="65" t="s">
        <v>317</v>
      </c>
      <c r="C158" s="247" t="s">
        <v>318</v>
      </c>
      <c r="D158" s="194">
        <v>15584.33</v>
      </c>
      <c r="E158" s="194">
        <v>19876.57</v>
      </c>
      <c r="F158" s="45">
        <f t="shared" si="26"/>
        <v>127.54202458495168</v>
      </c>
    </row>
    <row r="159" spans="1:6" ht="12.75" customHeight="1" x14ac:dyDescent="0.2">
      <c r="A159" s="63">
        <v>312</v>
      </c>
      <c r="B159" s="65" t="s">
        <v>319</v>
      </c>
      <c r="C159" s="247" t="s">
        <v>320</v>
      </c>
      <c r="D159" s="194">
        <v>37174.589999999997</v>
      </c>
      <c r="E159" s="194">
        <v>45137.13</v>
      </c>
      <c r="F159" s="45">
        <f t="shared" si="26"/>
        <v>121.41930818873861</v>
      </c>
    </row>
    <row r="160" spans="1:6" ht="12.75" customHeight="1" x14ac:dyDescent="0.2">
      <c r="A160" s="63">
        <v>313</v>
      </c>
      <c r="B160" s="65" t="s">
        <v>321</v>
      </c>
      <c r="C160" s="247" t="s">
        <v>322</v>
      </c>
      <c r="D160" s="60">
        <f t="shared" ref="D160:E160" si="32">SUM(D161:D163)</f>
        <v>107943.58</v>
      </c>
      <c r="E160" s="60">
        <f t="shared" si="32"/>
        <v>128140.75</v>
      </c>
      <c r="F160" s="45">
        <f t="shared" si="26"/>
        <v>118.7108580241641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107943.58</v>
      </c>
      <c r="E162" s="194">
        <v>128140.75</v>
      </c>
      <c r="F162" s="45">
        <f t="shared" si="26"/>
        <v>118.7108580241641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180376.61</v>
      </c>
      <c r="E164" s="60">
        <f>E165+E170+E178+E188+E189+E194</f>
        <v>195055.96</v>
      </c>
      <c r="F164" s="45">
        <f t="shared" si="26"/>
        <v>108.13816713818937</v>
      </c>
    </row>
    <row r="165" spans="1:6" ht="12.75" customHeight="1" x14ac:dyDescent="0.2">
      <c r="A165" s="63">
        <v>321</v>
      </c>
      <c r="B165" s="64" t="s">
        <v>331</v>
      </c>
      <c r="C165" s="247" t="s">
        <v>332</v>
      </c>
      <c r="D165" s="60">
        <f t="shared" ref="D165:E165" si="33">SUM(D166:D169)</f>
        <v>48195.24</v>
      </c>
      <c r="E165" s="60">
        <f t="shared" si="33"/>
        <v>54149.440000000002</v>
      </c>
      <c r="F165" s="45">
        <f t="shared" si="26"/>
        <v>112.35433208756716</v>
      </c>
    </row>
    <row r="166" spans="1:6" ht="12.75" customHeight="1" x14ac:dyDescent="0.2">
      <c r="A166" s="63">
        <v>3211</v>
      </c>
      <c r="B166" s="64" t="s">
        <v>333</v>
      </c>
      <c r="C166" s="247" t="s">
        <v>334</v>
      </c>
      <c r="D166" s="194">
        <v>4001.6</v>
      </c>
      <c r="E166" s="194">
        <v>4386</v>
      </c>
      <c r="F166" s="45">
        <f t="shared" si="26"/>
        <v>109.60615753698522</v>
      </c>
    </row>
    <row r="167" spans="1:6" ht="12.75" customHeight="1" x14ac:dyDescent="0.2">
      <c r="A167" s="63">
        <v>3212</v>
      </c>
      <c r="B167" s="64" t="s">
        <v>335</v>
      </c>
      <c r="C167" s="247" t="s">
        <v>336</v>
      </c>
      <c r="D167" s="194">
        <v>44013.440000000002</v>
      </c>
      <c r="E167" s="194">
        <v>49259.69</v>
      </c>
      <c r="F167" s="45">
        <f t="shared" si="26"/>
        <v>111.91965454188539</v>
      </c>
    </row>
    <row r="168" spans="1:6" ht="12.75" customHeight="1" x14ac:dyDescent="0.2">
      <c r="A168" s="63">
        <v>3213</v>
      </c>
      <c r="B168" s="64" t="s">
        <v>337</v>
      </c>
      <c r="C168" s="247" t="s">
        <v>338</v>
      </c>
      <c r="D168" s="194">
        <v>180.2</v>
      </c>
      <c r="E168" s="194">
        <v>503.75</v>
      </c>
      <c r="F168" s="45">
        <f t="shared" si="26"/>
        <v>279.55049944506106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89244.159999999989</v>
      </c>
      <c r="E170" s="60">
        <f t="shared" si="34"/>
        <v>82069.929999999993</v>
      </c>
      <c r="F170" s="45">
        <f t="shared" si="26"/>
        <v>91.961121041421649</v>
      </c>
    </row>
    <row r="171" spans="1:6" ht="12.75" customHeight="1" x14ac:dyDescent="0.2">
      <c r="A171" s="63">
        <v>3221</v>
      </c>
      <c r="B171" s="64" t="s">
        <v>343</v>
      </c>
      <c r="C171" s="247" t="s">
        <v>344</v>
      </c>
      <c r="D171" s="194">
        <v>10991.1</v>
      </c>
      <c r="E171" s="194">
        <v>12568.49</v>
      </c>
      <c r="F171" s="45">
        <f t="shared" si="26"/>
        <v>114.3515207759005</v>
      </c>
    </row>
    <row r="172" spans="1:6" ht="12.75" customHeight="1" x14ac:dyDescent="0.2">
      <c r="A172" s="63">
        <v>3222</v>
      </c>
      <c r="B172" s="64" t="s">
        <v>345</v>
      </c>
      <c r="C172" s="247" t="s">
        <v>346</v>
      </c>
      <c r="D172" s="194">
        <v>31932.720000000001</v>
      </c>
      <c r="E172" s="194">
        <v>31553.119999999999</v>
      </c>
      <c r="F172" s="45">
        <f t="shared" si="26"/>
        <v>98.81125065450108</v>
      </c>
    </row>
    <row r="173" spans="1:6" ht="12.75" customHeight="1" x14ac:dyDescent="0.2">
      <c r="A173" s="63">
        <v>3223</v>
      </c>
      <c r="B173" s="65" t="s">
        <v>347</v>
      </c>
      <c r="C173" s="247" t="s">
        <v>348</v>
      </c>
      <c r="D173" s="194">
        <v>35375.11</v>
      </c>
      <c r="E173" s="194">
        <v>31763.01</v>
      </c>
      <c r="F173" s="45">
        <f t="shared" si="26"/>
        <v>89.789148358831952</v>
      </c>
    </row>
    <row r="174" spans="1:6" ht="12.75" customHeight="1" x14ac:dyDescent="0.2">
      <c r="A174" s="63">
        <v>3224</v>
      </c>
      <c r="B174" s="65" t="s">
        <v>349</v>
      </c>
      <c r="C174" s="247" t="s">
        <v>350</v>
      </c>
      <c r="D174" s="194">
        <v>6998.06</v>
      </c>
      <c r="E174" s="194">
        <v>2299.1999999999998</v>
      </c>
      <c r="F174" s="45">
        <f t="shared" si="26"/>
        <v>32.854819764334678</v>
      </c>
    </row>
    <row r="175" spans="1:6" ht="12.75" customHeight="1" x14ac:dyDescent="0.2">
      <c r="A175" s="63">
        <v>3225</v>
      </c>
      <c r="B175" s="65" t="s">
        <v>351</v>
      </c>
      <c r="C175" s="247" t="s">
        <v>352</v>
      </c>
      <c r="D175" s="194">
        <v>2553.7199999999998</v>
      </c>
      <c r="E175" s="194">
        <v>2811.56</v>
      </c>
      <c r="F175" s="45">
        <f t="shared" si="26"/>
        <v>110.0966433281644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1393.45</v>
      </c>
      <c r="E177" s="194">
        <v>1074.55</v>
      </c>
      <c r="F177" s="45">
        <f t="shared" si="26"/>
        <v>77.114356453407012</v>
      </c>
    </row>
    <row r="178" spans="1:6" ht="12.75" customHeight="1" x14ac:dyDescent="0.2">
      <c r="A178" s="63">
        <v>323</v>
      </c>
      <c r="B178" s="65" t="s">
        <v>357</v>
      </c>
      <c r="C178" s="247" t="s">
        <v>358</v>
      </c>
      <c r="D178" s="60">
        <f t="shared" ref="D178:E178" si="35">SUM(D179:D187)</f>
        <v>33176.97</v>
      </c>
      <c r="E178" s="60">
        <f t="shared" si="35"/>
        <v>46554.77</v>
      </c>
      <c r="F178" s="45">
        <f t="shared" si="26"/>
        <v>140.32254904531666</v>
      </c>
    </row>
    <row r="179" spans="1:6" ht="12.75" customHeight="1" x14ac:dyDescent="0.2">
      <c r="A179" s="63">
        <v>3231</v>
      </c>
      <c r="B179" s="65" t="s">
        <v>359</v>
      </c>
      <c r="C179" s="247" t="s">
        <v>360</v>
      </c>
      <c r="D179" s="194">
        <v>2750.31</v>
      </c>
      <c r="E179" s="194">
        <v>1730.31</v>
      </c>
      <c r="F179" s="45">
        <f t="shared" si="26"/>
        <v>62.913271594838406</v>
      </c>
    </row>
    <row r="180" spans="1:6" ht="12.75" customHeight="1" x14ac:dyDescent="0.2">
      <c r="A180" s="63">
        <v>3232</v>
      </c>
      <c r="B180" s="65" t="s">
        <v>361</v>
      </c>
      <c r="C180" s="247" t="s">
        <v>362</v>
      </c>
      <c r="D180" s="194">
        <v>9938.4599999999991</v>
      </c>
      <c r="E180" s="194">
        <v>20163.580000000002</v>
      </c>
      <c r="F180" s="45">
        <f t="shared" si="26"/>
        <v>202.88435029169514</v>
      </c>
    </row>
    <row r="181" spans="1:6" ht="12.75" customHeight="1" x14ac:dyDescent="0.2">
      <c r="A181" s="63">
        <v>3233</v>
      </c>
      <c r="B181" s="65" t="s">
        <v>363</v>
      </c>
      <c r="C181" s="247" t="s">
        <v>364</v>
      </c>
      <c r="D181" s="194">
        <v>127.44</v>
      </c>
      <c r="E181" s="194"/>
      <c r="F181" s="45">
        <f t="shared" si="26"/>
        <v>0</v>
      </c>
    </row>
    <row r="182" spans="1:6" ht="12.75" customHeight="1" x14ac:dyDescent="0.2">
      <c r="A182" s="63">
        <v>3234</v>
      </c>
      <c r="B182" s="65" t="s">
        <v>365</v>
      </c>
      <c r="C182" s="247" t="s">
        <v>366</v>
      </c>
      <c r="D182" s="194">
        <v>7302.72</v>
      </c>
      <c r="E182" s="194">
        <v>10114.290000000001</v>
      </c>
      <c r="F182" s="45">
        <f t="shared" si="26"/>
        <v>138.50031221243592</v>
      </c>
    </row>
    <row r="183" spans="1:6" ht="12.75" customHeight="1" x14ac:dyDescent="0.2">
      <c r="A183" s="63">
        <v>3235</v>
      </c>
      <c r="B183" s="64" t="s">
        <v>367</v>
      </c>
      <c r="C183" s="247" t="s">
        <v>368</v>
      </c>
      <c r="D183" s="194">
        <v>133</v>
      </c>
      <c r="E183" s="194"/>
      <c r="F183" s="45">
        <f t="shared" si="26"/>
        <v>0</v>
      </c>
    </row>
    <row r="184" spans="1:6" ht="12.75" customHeight="1" x14ac:dyDescent="0.2">
      <c r="A184" s="63">
        <v>3236</v>
      </c>
      <c r="B184" s="64" t="s">
        <v>369</v>
      </c>
      <c r="C184" s="247" t="s">
        <v>370</v>
      </c>
      <c r="D184" s="194">
        <v>2293.2399999999998</v>
      </c>
      <c r="E184" s="194">
        <v>2453.7199999999998</v>
      </c>
      <c r="F184" s="45">
        <f t="shared" si="26"/>
        <v>106.99795921927056</v>
      </c>
    </row>
    <row r="185" spans="1:6" ht="12.75" customHeight="1" x14ac:dyDescent="0.2">
      <c r="A185" s="63">
        <v>3237</v>
      </c>
      <c r="B185" s="64" t="s">
        <v>371</v>
      </c>
      <c r="C185" s="247" t="s">
        <v>372</v>
      </c>
      <c r="D185" s="194">
        <v>3511.77</v>
      </c>
      <c r="E185" s="194">
        <v>4988.88</v>
      </c>
      <c r="F185" s="45">
        <f t="shared" si="26"/>
        <v>142.06169538437882</v>
      </c>
    </row>
    <row r="186" spans="1:6" ht="12.75" customHeight="1" x14ac:dyDescent="0.2">
      <c r="A186" s="63">
        <v>3238</v>
      </c>
      <c r="B186" s="64" t="s">
        <v>373</v>
      </c>
      <c r="C186" s="247" t="s">
        <v>374</v>
      </c>
      <c r="D186" s="194">
        <v>6427.38</v>
      </c>
      <c r="E186" s="194">
        <v>6468.56</v>
      </c>
      <c r="F186" s="45">
        <f t="shared" si="26"/>
        <v>100.64069652019954</v>
      </c>
    </row>
    <row r="187" spans="1:6" ht="12.75" customHeight="1" x14ac:dyDescent="0.2">
      <c r="A187" s="63">
        <v>3239</v>
      </c>
      <c r="B187" s="64" t="s">
        <v>375</v>
      </c>
      <c r="C187" s="247" t="s">
        <v>376</v>
      </c>
      <c r="D187" s="194">
        <v>692.65</v>
      </c>
      <c r="E187" s="194">
        <v>635.42999999999995</v>
      </c>
      <c r="F187" s="45">
        <f t="shared" si="26"/>
        <v>91.738973507543491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9760.2400000000016</v>
      </c>
      <c r="E194" s="60">
        <f t="shared" si="36"/>
        <v>12281.82</v>
      </c>
      <c r="F194" s="45">
        <f t="shared" si="26"/>
        <v>125.83522536331071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2579.1799999999998</v>
      </c>
      <c r="E196" s="194">
        <v>3381.58</v>
      </c>
      <c r="F196" s="45">
        <f t="shared" si="26"/>
        <v>131.11066307896309</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2459.91</v>
      </c>
      <c r="E199" s="194">
        <v>2795.12</v>
      </c>
      <c r="F199" s="45">
        <f t="shared" si="26"/>
        <v>113.62692131012923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4533.0600000000004</v>
      </c>
      <c r="E201" s="194">
        <v>5885.12</v>
      </c>
      <c r="F201" s="45">
        <f t="shared" si="26"/>
        <v>129.82665131279973</v>
      </c>
    </row>
    <row r="202" spans="1:6" ht="12.75" customHeight="1" x14ac:dyDescent="0.2">
      <c r="A202" s="63">
        <v>34</v>
      </c>
      <c r="B202" s="183" t="s">
        <v>405</v>
      </c>
      <c r="C202" s="247" t="s">
        <v>406</v>
      </c>
      <c r="D202" s="60">
        <f t="shared" ref="D202:E202" si="37">D203+D208+D216</f>
        <v>598.54999999999995</v>
      </c>
      <c r="E202" s="60">
        <f t="shared" si="37"/>
        <v>727.09</v>
      </c>
      <c r="F202" s="45">
        <f t="shared" si="26"/>
        <v>121.475231810208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598.54999999999995</v>
      </c>
      <c r="E216" s="60">
        <f t="shared" si="40"/>
        <v>727.09</v>
      </c>
      <c r="F216" s="45">
        <f t="shared" si="26"/>
        <v>121.475231810208</v>
      </c>
    </row>
    <row r="217" spans="1:6" ht="12.75" customHeight="1" x14ac:dyDescent="0.2">
      <c r="A217" s="63">
        <v>3431</v>
      </c>
      <c r="B217" s="182" t="s">
        <v>435</v>
      </c>
      <c r="C217" s="247" t="s">
        <v>436</v>
      </c>
      <c r="D217" s="194">
        <v>598.54999999999995</v>
      </c>
      <c r="E217" s="194">
        <v>727.09</v>
      </c>
      <c r="F217" s="45">
        <f t="shared" si="26"/>
        <v>121.475231810208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97663.82</v>
      </c>
      <c r="E262" s="60">
        <f t="shared" si="55"/>
        <v>102058.72</v>
      </c>
      <c r="F262" s="45">
        <f t="shared" ref="F262:F268" si="56">IF(D262&lt;&gt;0,IF(E262/D262&gt;=100,"&gt;&gt;100",E262/D262*100),"-")</f>
        <v>104.50002877216966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97663.82</v>
      </c>
      <c r="E269" s="60">
        <f t="shared" si="58"/>
        <v>102058.72</v>
      </c>
      <c r="F269" s="45">
        <f t="shared" ref="F269:F272" si="59">IF(D269&lt;&gt;0,IF(E269/D269&gt;=100,"&gt;&gt;100",E269/D269*100),"-")</f>
        <v>104.50002877216966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97663.82</v>
      </c>
      <c r="E271" s="194">
        <v>102058.72</v>
      </c>
      <c r="F271" s="45">
        <f t="shared" si="59"/>
        <v>104.50002877216966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294.14999999999998</v>
      </c>
      <c r="E273" s="60">
        <f t="shared" si="60"/>
        <v>287.8</v>
      </c>
      <c r="F273" s="45">
        <f t="shared" ref="F273:F277" si="61">IF(D273&lt;&gt;0,IF(E273/D273&gt;=100,"&gt;&gt;100",E273/D273*100),"-")</f>
        <v>97.841237463878983</v>
      </c>
    </row>
    <row r="274" spans="1:6" ht="12.75" customHeight="1" x14ac:dyDescent="0.2">
      <c r="A274" s="63">
        <v>381</v>
      </c>
      <c r="B274" s="64" t="s">
        <v>540</v>
      </c>
      <c r="C274" s="247" t="s">
        <v>541</v>
      </c>
      <c r="D274" s="60">
        <f t="shared" ref="D274:E274" si="62">SUM(D275:D277)</f>
        <v>294.14999999999998</v>
      </c>
      <c r="E274" s="60">
        <f t="shared" si="62"/>
        <v>287.8</v>
      </c>
      <c r="F274" s="45">
        <f t="shared" si="61"/>
        <v>97.841237463878983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294.14999999999998</v>
      </c>
      <c r="E276" s="194">
        <v>287.8</v>
      </c>
      <c r="F276" s="45">
        <f t="shared" si="61"/>
        <v>97.841237463878983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1078253.5299999998</v>
      </c>
      <c r="E299" s="60">
        <f>E152-E297+E298</f>
        <v>1248017.22</v>
      </c>
      <c r="F299" s="45">
        <f t="shared" si="68"/>
        <v>115.74432035478708</v>
      </c>
    </row>
    <row r="300" spans="1:6" ht="12.75" customHeight="1" x14ac:dyDescent="0.2">
      <c r="A300" s="63" t="s">
        <v>581</v>
      </c>
      <c r="B300" s="64" t="s">
        <v>592</v>
      </c>
      <c r="C300" s="247" t="s">
        <v>593</v>
      </c>
      <c r="D300" s="60">
        <f>IF(D6&gt;=D299,D6-D299,0)</f>
        <v>16445.020000000251</v>
      </c>
      <c r="E300" s="60">
        <f>IF(E6&gt;=E299,E6-E299,0)</f>
        <v>0</v>
      </c>
      <c r="F300" s="45">
        <f t="shared" si="68"/>
        <v>0</v>
      </c>
    </row>
    <row r="301" spans="1:6" ht="12.75" customHeight="1" x14ac:dyDescent="0.2">
      <c r="A301" s="63" t="s">
        <v>581</v>
      </c>
      <c r="B301" s="64" t="s">
        <v>594</v>
      </c>
      <c r="C301" s="247" t="s">
        <v>595</v>
      </c>
      <c r="D301" s="60">
        <f>IF(D299&gt;=D6,D299-D6,0)</f>
        <v>0</v>
      </c>
      <c r="E301" s="60">
        <f>IF(E299&gt;=E6,E299-E6,0)</f>
        <v>73596.729999999981</v>
      </c>
      <c r="F301" s="45" t="str">
        <f t="shared" si="68"/>
        <v>-</v>
      </c>
    </row>
    <row r="302" spans="1:6" ht="12.75" customHeight="1" x14ac:dyDescent="0.2">
      <c r="A302" s="63">
        <v>92211</v>
      </c>
      <c r="B302" s="64" t="s">
        <v>596</v>
      </c>
      <c r="C302" s="247" t="s">
        <v>597</v>
      </c>
      <c r="D302" s="194">
        <v>18216.43</v>
      </c>
      <c r="E302" s="194">
        <v>11131.07</v>
      </c>
      <c r="F302" s="45">
        <f t="shared" si="68"/>
        <v>61.104563298077608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294.51</v>
      </c>
      <c r="E304" s="194">
        <v>79855.28</v>
      </c>
      <c r="F304" s="45" t="str">
        <f t="shared" si="68"/>
        <v>&gt;&gt;100</v>
      </c>
    </row>
    <row r="305" spans="1:6" ht="12" x14ac:dyDescent="0.2">
      <c r="A305" s="63">
        <v>9661</v>
      </c>
      <c r="B305" s="220" t="s">
        <v>602</v>
      </c>
      <c r="C305" s="247" t="s">
        <v>603</v>
      </c>
      <c r="D305" s="194">
        <v>200</v>
      </c>
      <c r="E305" s="194">
        <v>200</v>
      </c>
      <c r="F305" s="45">
        <f t="shared" si="68"/>
        <v>100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16088.060000000001</v>
      </c>
      <c r="E360" s="60">
        <f t="shared" si="86"/>
        <v>10955.79</v>
      </c>
      <c r="F360" s="45">
        <f t="shared" si="72"/>
        <v>68.098888243828029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13338.060000000001</v>
      </c>
      <c r="E373" s="60">
        <f t="shared" si="90"/>
        <v>10955.79</v>
      </c>
      <c r="F373" s="45">
        <f t="shared" si="72"/>
        <v>82.139306615804699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5775.75</v>
      </c>
      <c r="E379" s="60">
        <f t="shared" si="92"/>
        <v>2931.76</v>
      </c>
      <c r="F379" s="45">
        <f t="shared" si="72"/>
        <v>50.759814742674116</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5775.75</v>
      </c>
      <c r="E386" s="194">
        <v>2931.76</v>
      </c>
      <c r="F386" s="45">
        <f t="shared" si="72"/>
        <v>50.759814742674116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7562.31</v>
      </c>
      <c r="E393" s="60">
        <f t="shared" si="94"/>
        <v>8024.03</v>
      </c>
      <c r="F393" s="45">
        <f t="shared" si="72"/>
        <v>106.10554182518304</v>
      </c>
    </row>
    <row r="394" spans="1:6" ht="12.75" customHeight="1" x14ac:dyDescent="0.2">
      <c r="A394" s="63">
        <v>4241</v>
      </c>
      <c r="B394" s="64" t="s">
        <v>756</v>
      </c>
      <c r="C394" s="247" t="s">
        <v>757</v>
      </c>
      <c r="D394" s="194">
        <v>7562.31</v>
      </c>
      <c r="E394" s="194">
        <v>8024.03</v>
      </c>
      <c r="F394" s="45">
        <f t="shared" si="72"/>
        <v>106.10554182518304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2750</v>
      </c>
      <c r="E412" s="60">
        <f t="shared" si="100"/>
        <v>0</v>
      </c>
      <c r="F412" s="45">
        <f t="shared" si="72"/>
        <v>0</v>
      </c>
    </row>
    <row r="413" spans="1:6" ht="12.75" customHeight="1" x14ac:dyDescent="0.2">
      <c r="A413" s="63">
        <v>451</v>
      </c>
      <c r="B413" s="64" t="s">
        <v>784</v>
      </c>
      <c r="C413" s="247" t="s">
        <v>785</v>
      </c>
      <c r="D413" s="194">
        <v>2750</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16088.060000000001</v>
      </c>
      <c r="E418" s="60">
        <f t="shared" si="102"/>
        <v>10955.79</v>
      </c>
      <c r="F418" s="45">
        <f t="shared" si="72"/>
        <v>68.098888243828029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7442.32</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1094698.55</v>
      </c>
      <c r="E422" s="60">
        <f>E6+E308</f>
        <v>1174420.49</v>
      </c>
      <c r="F422" s="45">
        <f t="shared" si="72"/>
        <v>107.2825473277552</v>
      </c>
    </row>
    <row r="423" spans="1:6" ht="12.75" customHeight="1" x14ac:dyDescent="0.2">
      <c r="A423" s="63" t="s">
        <v>581</v>
      </c>
      <c r="B423" s="64" t="s">
        <v>804</v>
      </c>
      <c r="C423" s="247" t="s">
        <v>805</v>
      </c>
      <c r="D423" s="60">
        <f t="shared" ref="D423:E423" si="103">D299+D360</f>
        <v>1094341.5899999999</v>
      </c>
      <c r="E423" s="60">
        <f t="shared" si="103"/>
        <v>1258973.01</v>
      </c>
      <c r="F423" s="45">
        <f t="shared" si="72"/>
        <v>115.04387857542729</v>
      </c>
    </row>
    <row r="424" spans="1:6" ht="12.75" customHeight="1" x14ac:dyDescent="0.2">
      <c r="A424" s="63" t="s">
        <v>581</v>
      </c>
      <c r="B424" s="64" t="s">
        <v>806</v>
      </c>
      <c r="C424" s="247" t="s">
        <v>807</v>
      </c>
      <c r="D424" s="60">
        <f t="shared" ref="D424:E424" si="104">IF(D422&gt;=D423,D422-D423,0)</f>
        <v>356.96000000019558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84552.520000000019</v>
      </c>
      <c r="F425" s="45" t="str">
        <f t="shared" si="72"/>
        <v>-</v>
      </c>
    </row>
    <row r="426" spans="1:6" ht="12.75" customHeight="1" x14ac:dyDescent="0.2">
      <c r="A426" s="251" t="s">
        <v>810</v>
      </c>
      <c r="B426" s="183" t="s">
        <v>811</v>
      </c>
      <c r="C426" s="252" t="s">
        <v>812</v>
      </c>
      <c r="D426" s="60">
        <f t="shared" ref="D426:E426" si="106">IF(D302-D303+D419-D420&gt;=0,D302-D303+D419-D420,0)</f>
        <v>10774.11</v>
      </c>
      <c r="E426" s="60">
        <f t="shared" si="106"/>
        <v>11131.07</v>
      </c>
      <c r="F426" s="45">
        <f t="shared" si="72"/>
        <v>103.31312748802452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294.51</v>
      </c>
      <c r="E428" s="81">
        <f t="shared" si="108"/>
        <v>79855.28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1094698.55</v>
      </c>
      <c r="E643" s="60">
        <f>E422+E430</f>
        <v>1174420.49</v>
      </c>
      <c r="F643" s="45">
        <f t="shared" si="109"/>
        <v>107.2825473277552</v>
      </c>
    </row>
    <row r="644" spans="1:6" ht="12.75" customHeight="1" x14ac:dyDescent="0.2">
      <c r="A644" s="63" t="s">
        <v>581</v>
      </c>
      <c r="B644" s="64" t="s">
        <v>1237</v>
      </c>
      <c r="C644" s="247" t="s">
        <v>1238</v>
      </c>
      <c r="D644" s="60">
        <f>D423+D535</f>
        <v>1094341.5899999999</v>
      </c>
      <c r="E644" s="60">
        <f>E423+E535</f>
        <v>1258973.01</v>
      </c>
      <c r="F644" s="45">
        <f t="shared" si="109"/>
        <v>115.04387857542729</v>
      </c>
    </row>
    <row r="645" spans="1:6" ht="12.75" customHeight="1" x14ac:dyDescent="0.2">
      <c r="A645" s="63" t="s">
        <v>581</v>
      </c>
      <c r="B645" s="64" t="s">
        <v>1239</v>
      </c>
      <c r="C645" s="247" t="s">
        <v>1240</v>
      </c>
      <c r="D645" s="60">
        <f t="shared" ref="D645:E645" si="163">IF(D643&gt;=D644,D643-D644,0)</f>
        <v>356.96000000019558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84552.520000000019</v>
      </c>
      <c r="F646" s="45" t="str">
        <f t="shared" si="109"/>
        <v>-</v>
      </c>
    </row>
    <row r="647" spans="1:6" ht="24" x14ac:dyDescent="0.2">
      <c r="A647" s="251" t="s">
        <v>1243</v>
      </c>
      <c r="B647" s="64" t="s">
        <v>1244</v>
      </c>
      <c r="C647" s="252" t="s">
        <v>1243</v>
      </c>
      <c r="D647" s="60">
        <f>IF(D426-D427+D641-D642&gt;=0,D426-D427+D641-D642,0)</f>
        <v>10774.11</v>
      </c>
      <c r="E647" s="60">
        <f>IF(E426-E427+E641-E642&gt;=0,E426-E427+E641-E642,0)</f>
        <v>11131.07</v>
      </c>
      <c r="F647" s="45">
        <f t="shared" si="109"/>
        <v>103.31312748802452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11131.070000000196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73421.450000000012</v>
      </c>
      <c r="F650" s="45" t="str">
        <f t="shared" si="109"/>
        <v>-</v>
      </c>
    </row>
    <row r="651" spans="1:6" ht="24" x14ac:dyDescent="0.2">
      <c r="A651" s="249" t="s">
        <v>1251</v>
      </c>
      <c r="B651" s="184" t="s">
        <v>1252</v>
      </c>
      <c r="C651" s="250" t="s">
        <v>1251</v>
      </c>
      <c r="D651" s="196">
        <v>70796.14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13310.88</v>
      </c>
      <c r="E653" s="194">
        <v>18360.84</v>
      </c>
      <c r="F653" s="45">
        <f t="shared" ref="F653:F740" si="167">IF(D653&lt;&gt;0,IF(E653/D653&gt;=100,"&gt;&gt;100",E653/D653*100),"-")</f>
        <v>137.93858858317407</v>
      </c>
    </row>
    <row r="654" spans="1:6" ht="12.75" customHeight="1" x14ac:dyDescent="0.2">
      <c r="A654" s="63" t="s">
        <v>1256</v>
      </c>
      <c r="B654" s="64" t="s">
        <v>1257</v>
      </c>
      <c r="C654" s="247" t="s">
        <v>1256</v>
      </c>
      <c r="D654" s="194">
        <v>106992.13</v>
      </c>
      <c r="E654" s="194">
        <v>117891.32</v>
      </c>
      <c r="F654" s="45">
        <f t="shared" si="167"/>
        <v>110.18690813987908</v>
      </c>
    </row>
    <row r="655" spans="1:6" ht="12.75" customHeight="1" x14ac:dyDescent="0.2">
      <c r="A655" s="63" t="s">
        <v>1258</v>
      </c>
      <c r="B655" s="64" t="s">
        <v>1259</v>
      </c>
      <c r="C655" s="247" t="s">
        <v>1258</v>
      </c>
      <c r="D655" s="194">
        <v>101942.17</v>
      </c>
      <c r="E655" s="194">
        <v>136252.16</v>
      </c>
      <c r="F655" s="45">
        <f t="shared" si="167"/>
        <v>133.65632691554438</v>
      </c>
    </row>
    <row r="656" spans="1:6" ht="24" x14ac:dyDescent="0.2">
      <c r="A656" s="63">
        <v>11</v>
      </c>
      <c r="B656" s="64" t="s">
        <v>1260</v>
      </c>
      <c r="C656" s="247" t="s">
        <v>1261</v>
      </c>
      <c r="D656" s="60">
        <f t="shared" ref="D656:E656" si="168">+D653+D654-D655</f>
        <v>18360.840000000011</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40</v>
      </c>
      <c r="E658" s="253">
        <v>39</v>
      </c>
      <c r="F658" s="45">
        <f t="shared" si="167"/>
        <v>97.5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30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850416.58</v>
      </c>
      <c r="E683" s="192">
        <v>911889.66</v>
      </c>
      <c r="F683" s="71">
        <f t="shared" si="167"/>
        <v>107.22858437214384</v>
      </c>
    </row>
    <row r="684" spans="1:6" ht="24" x14ac:dyDescent="0.2">
      <c r="A684" s="70">
        <v>63613</v>
      </c>
      <c r="B684" s="182" t="s">
        <v>1317</v>
      </c>
      <c r="C684" s="278" t="s">
        <v>1318</v>
      </c>
      <c r="D684" s="192">
        <v>4854.74</v>
      </c>
      <c r="E684" s="192"/>
      <c r="F684" s="71">
        <f t="shared" si="167"/>
        <v>0</v>
      </c>
    </row>
    <row r="685" spans="1:6" ht="24" x14ac:dyDescent="0.2">
      <c r="A685" s="63">
        <v>63622</v>
      </c>
      <c r="B685" s="244" t="s">
        <v>1319</v>
      </c>
      <c r="C685" s="247" t="s">
        <v>1320</v>
      </c>
      <c r="D685" s="194">
        <v>7562.88</v>
      </c>
      <c r="E685" s="194">
        <v>8024.04</v>
      </c>
      <c r="F685" s="45">
        <f t="shared" si="167"/>
        <v>106.09767707539986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2557.25</v>
      </c>
      <c r="E724" s="192">
        <v>3422.3</v>
      </c>
      <c r="F724" s="71">
        <f t="shared" si="167"/>
        <v>133.82735360250268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4547.95</v>
      </c>
      <c r="E732" s="192">
        <v>9557.6299999999992</v>
      </c>
      <c r="F732" s="71">
        <f t="shared" si="167"/>
        <v>210.15248628502951</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44013.440000000002</v>
      </c>
      <c r="E734" s="192">
        <v>49259.69</v>
      </c>
      <c r="F734" s="71">
        <f t="shared" si="167"/>
        <v>111.91965454188539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1687.6</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289.66000000000003</v>
      </c>
      <c r="E738" s="194">
        <v>289.66000000000003</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2108</v>
      </c>
      <c r="F744" s="71">
        <f t="shared" si="170"/>
        <v>106.03621730382294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97663.82</v>
      </c>
      <c r="E851" s="194">
        <v>102058.72</v>
      </c>
      <c r="F851" s="45">
        <f t="shared" si="169"/>
        <v>104.50002877216966</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7" zoomScaleNormal="100" workbookViewId="0">
      <selection activeCell="E260" sqref="E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1348508.0699999998</v>
      </c>
      <c r="E6" s="180">
        <f t="shared" si="0"/>
        <v>1308726.4100000004</v>
      </c>
      <c r="F6" s="181">
        <f t="shared" ref="F6:F298" si="1">IF(D6&gt;0,IF(E6/D6&gt;=100,"&gt;&gt;100",E6/D6*100),"-")</f>
        <v>97.049950171970451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1257827.3999999999</v>
      </c>
      <c r="E7" s="79">
        <f t="shared" si="2"/>
        <v>1216484.0700000003</v>
      </c>
      <c r="F7" s="71">
        <f t="shared" si="1"/>
        <v>96.713115805872917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10341.25</v>
      </c>
      <c r="E8" s="79">
        <f>E9+E10-E11</f>
        <v>10341.25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10341.25</v>
      </c>
      <c r="E9" s="192">
        <v>10341.25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1244736.1499999999</v>
      </c>
      <c r="E12" s="79">
        <f t="shared" si="3"/>
        <v>1203392.8200000003</v>
      </c>
      <c r="F12" s="71">
        <f t="shared" si="1"/>
        <v>96.678546694413953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1204820.6200000001</v>
      </c>
      <c r="E13" s="79">
        <f t="shared" si="4"/>
        <v>1178065.07</v>
      </c>
      <c r="F13" s="71">
        <f t="shared" si="1"/>
        <v>97.779291825201327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63659.79</v>
      </c>
      <c r="E14" s="192">
        <v>63659.79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2022960.35</v>
      </c>
      <c r="E15" s="192">
        <v>2022960.35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19908.419999999998</v>
      </c>
      <c r="E17" s="192">
        <v>19908.419999999998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901707.94</v>
      </c>
      <c r="E18" s="192">
        <v>928463.49</v>
      </c>
      <c r="F18" s="71">
        <f t="shared" si="1"/>
        <v>102.96720798532617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33825.629999999976</v>
      </c>
      <c r="E19" s="79">
        <f t="shared" si="5"/>
        <v>24522.380000000005</v>
      </c>
      <c r="F19" s="71">
        <f t="shared" si="1"/>
        <v>72.496447220643105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125778.36</v>
      </c>
      <c r="E20" s="192">
        <v>124473.9</v>
      </c>
      <c r="F20" s="71">
        <f t="shared" si="1"/>
        <v>98.962889959767324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3942.63</v>
      </c>
      <c r="E21" s="192">
        <v>3882.9</v>
      </c>
      <c r="F21" s="71">
        <f t="shared" si="1"/>
        <v>98.485021419712226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6031.69</v>
      </c>
      <c r="E22" s="192">
        <v>5766.66</v>
      </c>
      <c r="F22" s="71">
        <f t="shared" si="1"/>
        <v>95.606040761378651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9755.93</v>
      </c>
      <c r="E24" s="192">
        <v>9755.93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26305.01</v>
      </c>
      <c r="E25" s="192">
        <v>26305.01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83654.899999999994</v>
      </c>
      <c r="E26" s="192">
        <v>86155.839999999997</v>
      </c>
      <c r="F26" s="71">
        <f t="shared" si="1"/>
        <v>102.98959176330375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221642.89</v>
      </c>
      <c r="E28" s="192">
        <v>231817.86</v>
      </c>
      <c r="F28" s="71">
        <f t="shared" si="1"/>
        <v>104.59070444353075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5350.75</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38463.18</v>
      </c>
      <c r="E30" s="192">
        <v>38463.18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33112.43</v>
      </c>
      <c r="E34" s="192">
        <v>38463.18</v>
      </c>
      <c r="F34" s="71">
        <f t="shared" si="1"/>
        <v>116.15933955919273</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739.14999999999964</v>
      </c>
      <c r="E35" s="79">
        <f t="shared" si="7"/>
        <v>805.36999999999898</v>
      </c>
      <c r="F35" s="71">
        <f t="shared" si="1"/>
        <v>108.95893932219434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12772.89</v>
      </c>
      <c r="E36" s="192">
        <v>13082.89</v>
      </c>
      <c r="F36" s="71">
        <f t="shared" si="1"/>
        <v>102.4270153426515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12033.74</v>
      </c>
      <c r="E40" s="192">
        <v>12277.52</v>
      </c>
      <c r="F40" s="71">
        <f t="shared" si="1"/>
        <v>102.0258041140992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680.21</v>
      </c>
      <c r="E47" s="192">
        <v>680.21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680.21</v>
      </c>
      <c r="E50" s="192">
        <v>680.21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26373.47</v>
      </c>
      <c r="E54" s="192">
        <v>28846.55</v>
      </c>
      <c r="F54" s="71">
        <f t="shared" si="1"/>
        <v>109.37715059868876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26373.47</v>
      </c>
      <c r="E55" s="192">
        <v>28846.55</v>
      </c>
      <c r="F55" s="71">
        <f t="shared" si="1"/>
        <v>109.37715059868876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2750</v>
      </c>
      <c r="E56" s="79">
        <f t="shared" si="11"/>
        <v>2750</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2750</v>
      </c>
      <c r="E57" s="192">
        <v>2750</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90680.67</v>
      </c>
      <c r="E69" s="79">
        <f>E70+E82+E88+E119+E135+E147+E165+E171</f>
        <v>92242.34</v>
      </c>
      <c r="F69" s="71">
        <f t="shared" si="1"/>
        <v>101.72216416133671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18360.84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18259.939999999999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18259.939999999999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100.9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1229.1799999999998</v>
      </c>
      <c r="E82" s="79">
        <f>SUM(E83:E85)-E86+E87</f>
        <v>4990.09</v>
      </c>
      <c r="F82" s="71">
        <f t="shared" si="1"/>
        <v>405.96901999707126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771.78</v>
      </c>
      <c r="E85" s="192">
        <v>575.49</v>
      </c>
      <c r="F85" s="71">
        <f t="shared" si="1"/>
        <v>74.566586332892797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457.4</v>
      </c>
      <c r="E87" s="192">
        <v>4414.6000000000004</v>
      </c>
      <c r="F87" s="71">
        <f t="shared" si="1"/>
        <v>965.15085264538709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294.51</v>
      </c>
      <c r="E147" s="79">
        <f t="shared" si="24"/>
        <v>87252.25</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79125.77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79125.77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294.51</v>
      </c>
      <c r="E161" s="192">
        <v>729.51</v>
      </c>
      <c r="F161" s="71">
        <f t="shared" si="1"/>
        <v>247.70296424569628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7396.97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70796.14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70796.14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1348508.07</v>
      </c>
      <c r="E176" s="79">
        <f>E177+E251</f>
        <v>1308726.4100000001</v>
      </c>
      <c r="F176" s="71">
        <f t="shared" si="1"/>
        <v>97.049950171970423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79255.099999999991</v>
      </c>
      <c r="E177" s="79">
        <f>E178+E197+E203+E219+E247+E248</f>
        <v>85808.51999999999</v>
      </c>
      <c r="F177" s="71">
        <f t="shared" si="1"/>
        <v>108.26876756196131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79255.099999999991</v>
      </c>
      <c r="E178" s="79">
        <f>SUM(E179:E181)+E185+E186+SUM(E194:E196)</f>
        <v>82199.289999999994</v>
      </c>
      <c r="F178" s="71">
        <f t="shared" si="1"/>
        <v>103.71482718462282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67257.399999999994</v>
      </c>
      <c r="E179" s="192">
        <v>76487.929999999993</v>
      </c>
      <c r="F179" s="71">
        <f t="shared" si="1"/>
        <v>113.72418499674386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9799.98</v>
      </c>
      <c r="E180" s="192">
        <v>5711.36</v>
      </c>
      <c r="F180" s="71">
        <f t="shared" si="1"/>
        <v>58.279302610821659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64.150000000000006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64.150000000000006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2133.5700000000002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3609.23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1269252.97</v>
      </c>
      <c r="E251" s="79">
        <f>+E252+E255-E264+E274+E291</f>
        <v>1222917.8900000001</v>
      </c>
      <c r="F251" s="71">
        <f t="shared" si="1"/>
        <v>96.349421187487962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1257827.3899999999</v>
      </c>
      <c r="E252" s="79">
        <f>E253-E254</f>
        <v>1216484.06</v>
      </c>
      <c r="F252" s="71">
        <f t="shared" si="1"/>
        <v>96.713115779741472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1257827.3899999999</v>
      </c>
      <c r="E253" s="192">
        <v>1216484.06</v>
      </c>
      <c r="F253" s="71">
        <f t="shared" si="1"/>
        <v>96.713115779741472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11131.07</v>
      </c>
      <c r="E255" s="79">
        <f>E256-E260</f>
        <v>-73421.45</v>
      </c>
      <c r="F255" s="71">
        <f t="shared" si="1"/>
        <v>-659.60819579788824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24348.57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24348.57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13217.5</v>
      </c>
      <c r="E260" s="79">
        <f>SUM(E261:E263)</f>
        <v>73421.45</v>
      </c>
      <c r="F260" s="71">
        <f t="shared" si="1"/>
        <v>555.48666540571207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70489.7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13217.5</v>
      </c>
      <c r="E262" s="192">
        <v>2931.75</v>
      </c>
      <c r="F262" s="71">
        <f t="shared" si="1"/>
        <v>22.180820881407225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294.51</v>
      </c>
      <c r="E274" s="79">
        <f>SUM(E275:E277)+SUM(E286:E290)</f>
        <v>79855.28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79125.77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79125.77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94.51</v>
      </c>
      <c r="E287" s="192">
        <v>529.51</v>
      </c>
      <c r="F287" s="71">
        <f t="shared" si="39"/>
        <v>560.26875462913972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200</v>
      </c>
      <c r="E288" s="192">
        <v>200</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94.51</v>
      </c>
      <c r="E302" s="192">
        <v>79125.77</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200</v>
      </c>
      <c r="E303" s="192">
        <v>8126.48</v>
      </c>
      <c r="F303" s="71">
        <f t="shared" si="43"/>
        <v>4063.24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457.4</v>
      </c>
      <c r="E308" s="192">
        <v>4414.6000000000004</v>
      </c>
      <c r="F308" s="71">
        <f t="shared" si="43"/>
        <v>965.15085264538709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79255.100000000006</v>
      </c>
      <c r="E337" s="192">
        <v>82199.289999999994</v>
      </c>
      <c r="F337" s="71">
        <f t="shared" si="43"/>
        <v>103.71482718462279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1229.18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29.76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593.12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2986.35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1094341.5899999999</v>
      </c>
      <c r="E114" s="60">
        <f t="shared" si="22"/>
        <v>1258973.01</v>
      </c>
      <c r="F114" s="45">
        <f t="shared" si="1"/>
        <v>115.04387857542729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1063802.6499999999</v>
      </c>
      <c r="E115" s="60">
        <f t="shared" si="23"/>
        <v>1227676.78</v>
      </c>
      <c r="F115" s="45">
        <f t="shared" si="1"/>
        <v>115.40456117495101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1063802.6499999999</v>
      </c>
      <c r="E117" s="194">
        <v>1227676.78</v>
      </c>
      <c r="F117" s="45">
        <f t="shared" si="1"/>
        <v>115.40456117495101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30538.94</v>
      </c>
      <c r="E126" s="194">
        <v>31296.23</v>
      </c>
      <c r="F126" s="45">
        <f t="shared" si="1"/>
        <v>102.47975208045858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1094341.5899999999</v>
      </c>
      <c r="E141" s="81">
        <f t="shared" si="28"/>
        <v>1258973.01</v>
      </c>
      <c r="F141" s="61">
        <f t="shared" si="1"/>
        <v>115.04387857542729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79255.100000000006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1197759.99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1177656.04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890961.09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186024.06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727.09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99656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287.8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10955.79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9148.16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1191206.57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1172578.28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881730.56000000006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190112.68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791.24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99656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287.8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10955.79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7672.5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85808.520000000019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85808.52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85808.52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8800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2026-02-03T10:29:34Z</cp:lastPrinted>
  <dcterms:created xsi:type="dcterms:W3CDTF">2022-04-01T05:14:30Z</dcterms:created>
  <dcterms:modified xsi:type="dcterms:W3CDTF">2026-02-09T08:07:43Z</dcterms:modified>
</cp:coreProperties>
</file>